
<file path=[Content_Types].xml><?xml version="1.0" encoding="utf-8"?>
<Types xmlns="http://schemas.openxmlformats.org/package/2006/content-types">
  <Override PartName="/xl/customProperty1.bin" ContentType="application/vnd.openxmlformats-officedocument.spreadsheetml.customProperty"/>
  <Default Extension="bin" ContentType="application/vnd.openxmlformats-officedocument.spreadsheetml.printerSettings"/>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560" windowHeight="7635" tabRatio="674" activeTab="1"/>
  </bookViews>
  <sheets>
    <sheet name="tabla" sheetId="1" r:id="rId1"/>
    <sheet name="chip Inf Inicial" sheetId="2" r:id="rId2"/>
  </sheets>
  <definedNames>
    <definedName name="_xlnm._FilterDatabase" localSheetId="1" hidden="1">'chip Inf Inicial'!$A$4:$Q$121</definedName>
    <definedName name="_xlnm.Print_Area" localSheetId="1">'chip Inf Inicial'!$A$1:$K$128</definedName>
  </definedNames>
  <calcPr fullCalcOnLoad="1"/>
</workbook>
</file>

<file path=xl/comments2.xml><?xml version="1.0" encoding="utf-8"?>
<comments xmlns="http://schemas.openxmlformats.org/spreadsheetml/2006/main">
  <authors>
    <author>arojas</author>
  </authors>
  <commentList>
    <comment ref="C4" authorId="0">
      <text>
        <r>
          <rPr>
            <b/>
            <sz val="9"/>
            <rFont val="Tahoma"/>
            <family val="2"/>
          </rPr>
          <t>Registrar con detalle las acciones adelantadas en el 2017. Enunciar las evidencias,  e indicador el lugar  donde se encuentran disponibles para consulta</t>
        </r>
      </text>
    </comment>
    <comment ref="G4" authorId="0">
      <text>
        <r>
          <rPr>
            <b/>
            <sz val="9"/>
            <rFont val="Tahoma"/>
            <family val="2"/>
          </rPr>
          <t>arojas:</t>
        </r>
        <r>
          <rPr>
            <sz val="9"/>
            <rFont val="Tahoma"/>
            <family val="2"/>
          </rPr>
          <t xml:space="preserve">
ex_ Existencia del control 
ef - Efectividad del control </t>
        </r>
      </text>
    </comment>
    <comment ref="H4" authorId="0">
      <text>
        <r>
          <rPr>
            <b/>
            <sz val="9"/>
            <rFont val="Tahoma"/>
            <family val="2"/>
          </rPr>
          <t>Elegir de la lista desplegable</t>
        </r>
      </text>
    </comment>
  </commentList>
</comments>
</file>

<file path=xl/sharedStrings.xml><?xml version="1.0" encoding="utf-8"?>
<sst xmlns="http://schemas.openxmlformats.org/spreadsheetml/2006/main" count="951" uniqueCount="470">
  <si>
    <t>MARCO DE REFERENCIA DEL PROCESO</t>
  </si>
  <si>
    <t>CONTABLE</t>
  </si>
  <si>
    <t>ELEMENTOS DEL MARCO NORMATIVO</t>
  </si>
  <si>
    <t>POLÍTICAS CONTABLES</t>
  </si>
  <si>
    <t>TIPO</t>
  </si>
  <si>
    <t>CALIFICACIÓN</t>
  </si>
  <si>
    <t>TOTAL</t>
  </si>
  <si>
    <t>Ex</t>
  </si>
  <si>
    <t>1.1</t>
  </si>
  <si>
    <t>Ef</t>
  </si>
  <si>
    <t>1.2</t>
  </si>
  <si>
    <t>1.3</t>
  </si>
  <si>
    <t>1.4</t>
  </si>
  <si>
    <t>2.1</t>
  </si>
  <si>
    <t>2.2</t>
  </si>
  <si>
    <t>3.1</t>
  </si>
  <si>
    <t>3.2</t>
  </si>
  <si>
    <t>3.3</t>
  </si>
  <si>
    <t>4.1</t>
  </si>
  <si>
    <t>4.2</t>
  </si>
  <si>
    <t>5.1</t>
  </si>
  <si>
    <t>5.2</t>
  </si>
  <si>
    <t>6.1</t>
  </si>
  <si>
    <t>6.2</t>
  </si>
  <si>
    <t>7.1</t>
  </si>
  <si>
    <t>7.2</t>
  </si>
  <si>
    <t>8.1</t>
  </si>
  <si>
    <t>8.2</t>
  </si>
  <si>
    <t>¿Se cumple con el procedimiento?</t>
  </si>
  <si>
    <t>9.1</t>
  </si>
  <si>
    <t>9.2</t>
  </si>
  <si>
    <t>10.1</t>
  </si>
  <si>
    <t>10.2</t>
  </si>
  <si>
    <t>10.3</t>
  </si>
  <si>
    <t>RECONOCIMIENTO</t>
  </si>
  <si>
    <t>IDENTIFICACIÓN</t>
  </si>
  <si>
    <t>11.1</t>
  </si>
  <si>
    <t>11.2</t>
  </si>
  <si>
    <t>12.1</t>
  </si>
  <si>
    <t>12.2</t>
  </si>
  <si>
    <t>13.1</t>
  </si>
  <si>
    <t>CLASIFICACIÓN</t>
  </si>
  <si>
    <t>14.1</t>
  </si>
  <si>
    <t>15.1</t>
  </si>
  <si>
    <t>REGISTRO</t>
  </si>
  <si>
    <t>16.1</t>
  </si>
  <si>
    <t>16.2</t>
  </si>
  <si>
    <t>17.1</t>
  </si>
  <si>
    <t>17.2</t>
  </si>
  <si>
    <t>18.1</t>
  </si>
  <si>
    <t>18.2</t>
  </si>
  <si>
    <t>19.1</t>
  </si>
  <si>
    <t>19.2</t>
  </si>
  <si>
    <t>20.1</t>
  </si>
  <si>
    <t>20.2</t>
  </si>
  <si>
    <t>MEDICIÓN INICIAL</t>
  </si>
  <si>
    <t>21.1</t>
  </si>
  <si>
    <t>21.2</t>
  </si>
  <si>
    <t>MEDICIÓN POSTERIOR</t>
  </si>
  <si>
    <t>22.1</t>
  </si>
  <si>
    <t>22.2</t>
  </si>
  <si>
    <t>22.3</t>
  </si>
  <si>
    <t>23.1</t>
  </si>
  <si>
    <t>23.2</t>
  </si>
  <si>
    <t>23.3</t>
  </si>
  <si>
    <t>23.4</t>
  </si>
  <si>
    <t>23.5</t>
  </si>
  <si>
    <t>24.1</t>
  </si>
  <si>
    <t>24.2</t>
  </si>
  <si>
    <t>24.3</t>
  </si>
  <si>
    <t>24.4</t>
  </si>
  <si>
    <t>25.1</t>
  </si>
  <si>
    <t>26.1</t>
  </si>
  <si>
    <t>26.2</t>
  </si>
  <si>
    <t>27.1</t>
  </si>
  <si>
    <t>27.2</t>
  </si>
  <si>
    <t>27.3</t>
  </si>
  <si>
    <t>27.4</t>
  </si>
  <si>
    <t>27.5</t>
  </si>
  <si>
    <t>28.1</t>
  </si>
  <si>
    <t>28.2</t>
  </si>
  <si>
    <t>GESTIÓN DEL RIESGO CONTABLE</t>
  </si>
  <si>
    <t>29.1</t>
  </si>
  <si>
    <t>30.1</t>
  </si>
  <si>
    <t>30.2</t>
  </si>
  <si>
    <t>30.3</t>
  </si>
  <si>
    <t>30.4</t>
  </si>
  <si>
    <t>31.1</t>
  </si>
  <si>
    <t>32.1</t>
  </si>
  <si>
    <t>32.2</t>
  </si>
  <si>
    <t>MÁXIMO A OBTENER</t>
  </si>
  <si>
    <t>TOTAL PREGUNTAS</t>
  </si>
  <si>
    <t>PUNTAJE OBTENIDO</t>
  </si>
  <si>
    <t>Porcentaje obtenido</t>
  </si>
  <si>
    <t>Calificación</t>
  </si>
  <si>
    <t>EXISTENCIA (Ex)</t>
  </si>
  <si>
    <t>EFECTIVIDAD (Ef)</t>
  </si>
  <si>
    <t>RESPUESTA</t>
  </si>
  <si>
    <t>VALOR</t>
  </si>
  <si>
    <t>SÍ</t>
  </si>
  <si>
    <t>PARCIALMENTE</t>
  </si>
  <si>
    <t>NO</t>
  </si>
  <si>
    <t>RANGOS DE CALIFICACIÓN DE LA EVALUACIÓN DEL CONTROL INTERNO CONTABLE</t>
  </si>
  <si>
    <t>RANGO DE CALIFICACION</t>
  </si>
  <si>
    <t>CALIFICACIÓN CUALITATIVA</t>
  </si>
  <si>
    <t>DEFICIENTE</t>
  </si>
  <si>
    <t>ADECUADO</t>
  </si>
  <si>
    <t>EFICIENTE</t>
  </si>
  <si>
    <t xml:space="preserve">EXISTENCIA DEL CONTROL </t>
  </si>
  <si>
    <t xml:space="preserve">EFECTIVIDAD DEL CONTROL </t>
  </si>
  <si>
    <t>¿Los criterios de medición de los activos, pasivos, ingresos, gastos y costos se aplican conforme al marco normativo que le corresponde a la entidad?</t>
  </si>
  <si>
    <t>¿Los criterios de medición inicial de los hechos económicos utilizados por la entidad corresponden al marco normativo aplicable a la entidad?</t>
  </si>
  <si>
    <t>¿La entidad ha identificado los receptores de información dentro del proceso contable?</t>
  </si>
  <si>
    <t>¿Los derechos y obligaciones se encuentran debidamente individualizados en la contabilidad, bien sea por el área contable, o bien por otras dependencias?</t>
  </si>
  <si>
    <t>¿Los derechos y obligaciones se miden a partir de su individualización?</t>
  </si>
  <si>
    <t>¿La baja en cuentas es factible a partir de la individualización de los derechos y obligaciones?</t>
  </si>
  <si>
    <t>¿En el proceso de identificación se tienen en cuenta los criterios para el reconocimiento de los hechos económicos definidos en las normas?</t>
  </si>
  <si>
    <t>¿Se realizan revisiones permanentes sobre la vigencia del catálogo de cuentas?</t>
  </si>
  <si>
    <t>¿Se llevan registros individualizados de los hechos económicos ocurridos en la entidad?</t>
  </si>
  <si>
    <t>¿Se utiliza la versión actualizada del Catálogo General de Cuentas correspondiente al marco normativo aplicable a la entidad?</t>
  </si>
  <si>
    <t>¿La entidad ha identificado los proveedores de información dentro del proceso contable?</t>
  </si>
  <si>
    <t>¿En el proceso de clasificación se consideran los criterios definidos en el marco normativo aplicable a la entidad?</t>
  </si>
  <si>
    <t>¿Los hechos económicos se contabilizan cronológicamente?</t>
  </si>
  <si>
    <t>¿Se verifica el registro contable cronológico de los hechos económicos?</t>
  </si>
  <si>
    <t>¿Se verifica el registro consecutivo de los hechos económicos en los libros de contabilidad?</t>
  </si>
  <si>
    <t>¿Los hechos económicos registrados están respaldados en documentos soporte idóneos?</t>
  </si>
  <si>
    <t>¿Se verifica que los registros contables cuenten con los documentos de origen interno o externo que los soporten?</t>
  </si>
  <si>
    <t>¿Se conservan y custodian los documentos soporte?</t>
  </si>
  <si>
    <t>¿Para el registro de los hechos económicos, se elaboran los respectivos comprobantes de contabilidad?</t>
  </si>
  <si>
    <t>¿Los comprobantes de contabilidad se realizan cronológicamente?</t>
  </si>
  <si>
    <t>¿Los comprobantes de contabilidad se enumeran consecutivamente?</t>
  </si>
  <si>
    <t>¿Los libros de contabilidad se encuentran debidamente soportados en comprobantes de contabilidad?</t>
  </si>
  <si>
    <t>¿La información de los libros de contabilidad coincide con la registrada en los comprobantes de contabilidad?</t>
  </si>
  <si>
    <t>En caso de haber diferencias entre los registros en los libros y los comprobantes de contabilidad, ¿se realizan las conciliaciones y ajustes necesarios?</t>
  </si>
  <si>
    <t>¿Existe algún mecanismo a través del cual se verifique la completitud de los registros contables?</t>
  </si>
  <si>
    <t>¿Dicho mecanismo se aplica de manera permanente o periódica?</t>
  </si>
  <si>
    <t>¿Los libros de contabilidad se encuentran actualizados y sus saldos están de acuerdo con el último informe trimestral transmitido a la Contaduría General de la Nación?</t>
  </si>
  <si>
    <t>¿Se calculan, de manera adecuada, los valores correspondientes a los procesos de depreciación, amortización, agotamiento y deterioro, según aplique?</t>
  </si>
  <si>
    <t>¿Los cálculos de depreciación se realizan con base en lo establecido en la política?</t>
  </si>
  <si>
    <t>¿La vida útil de la propiedad, planta y equipo, y la depreciación son objeto de revisión periódica?</t>
  </si>
  <si>
    <t>¿Se verifican los indicios de deterioro de los activos por lo menos al final del periodo contable?</t>
  </si>
  <si>
    <t>¿Se encuentran plenamente establecidos los criterios de medición posterior para cada uno de los elementos de los estados financieros?</t>
  </si>
  <si>
    <t>¿Los criterios se establecen con base en el marco normativo aplicable a la entidad?</t>
  </si>
  <si>
    <t>¿Se identifican los hechos económicos que deben ser objeto de actualización posterior?</t>
  </si>
  <si>
    <t>¿Se verifica que la medición posterior se efectúa con base en los criterios establecidos en el marco normativo aplicable a la entidad?</t>
  </si>
  <si>
    <t>¿La actualización de los hechos económicos se realiza de manera oportuna?</t>
  </si>
  <si>
    <t>¿Se soportan las mediciones fundamentadas en estimaciones o juicios de profesionales expertos ajenos al proceso contable?</t>
  </si>
  <si>
    <t>¿Se cuenta con una política, directriz, procedimiento, guía o lineamiento para la divulgación de los estados financieros?</t>
  </si>
  <si>
    <t>¿Se cumple la política, directriz, procedimiento, guía o lineamiento establecida para la divulgación de los estados financieros?</t>
  </si>
  <si>
    <t>¿Se tienen en cuenta los estados financieros para la toma de decisiones en la gestión de la entidad?</t>
  </si>
  <si>
    <t>¿Se elabora el juego completo de estados financieros, con corte al 31 de diciembre?</t>
  </si>
  <si>
    <t>¿Las cifras contenidas en los estados financieros coinciden con los saldos de los libros de contabilidad?</t>
  </si>
  <si>
    <t>¿Se realizan verificaciones de los saldos de las partidas de los estados financieros previo a la presentación de los estados financieros?</t>
  </si>
  <si>
    <t>¿Se utiliza un sistema de indicadores para analizar e interpretar la realidad financiera de la entidad?</t>
  </si>
  <si>
    <t>¿Los indicadores se ajustan a las necesidades de la entidad y del proceso contable?</t>
  </si>
  <si>
    <t>¿Se verifica la fiabilidad de la información utilizada como insumo para la elaboración del indicador?</t>
  </si>
  <si>
    <t>¿La información financiera presenta la suficiente ilustración para su adecuada comprensión por parte de los usuarios?</t>
  </si>
  <si>
    <t>¿Las notas a los estados financieros cumplen con las revelaciones requeridas en las normas para el reconocimiento, medición, revelación y presentación de los hechos económicos del marco normativo aplicable?</t>
  </si>
  <si>
    <t>¿El contenido de las notas a los estados financieros revela en forma suficiente la información de tipo cualitativo y cuantitativo para que sea útil al usuario?</t>
  </si>
  <si>
    <t>¿En las notas a los estados financieros, se hace referencia a las variaciones significativas que se presentan de un periodo a otro?</t>
  </si>
  <si>
    <t>¿Las notas explican la aplicación de metodologías o la aplicación de juicios profesionales en la preparación de la información, cuando a ello hay lugar?</t>
  </si>
  <si>
    <t>¿Se corrobora que la información  presentada a los distintos usuarios de la información sea consistente?</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</si>
  <si>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</si>
  <si>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¿Se verifica la consistencia de las cifras presentadas en los estados financieros con las presentadas en la rendición de cuentas o la presentada para propósitos específicos?</t>
  </si>
  <si>
    <t>¿Se presentan explicaciones que faciliten a los diferentes usuarios la comprensión de la información financiera presentada?</t>
  </si>
  <si>
    <t>¿Existen mecanismos de identificación y monitoreo de los riesgos de índole contable?</t>
  </si>
  <si>
    <t>¿Se deja evidencia de la aplicación de estos mecanismos?</t>
  </si>
  <si>
    <t>¿Se ha establecido la probabilidad de ocurrencia y el impacto que puede tener, en la entidad, la materialización de los riesgos de índole contable?</t>
  </si>
  <si>
    <t>¿Se analizan y se da un tratamiento adecuado  a  los  riesgos  de índole contable en forma permanente?</t>
  </si>
  <si>
    <t>¿Los riesgos identificados se revisan y actualizan periódicamente?</t>
  </si>
  <si>
    <t>¿Se han establecido controles que permitan mitigar o neutralizar la ocurrencia de cada riesgo identificado?</t>
  </si>
  <si>
    <t>¿Se realizan autoevaluaciones periódicas para determinar la eficacia de los controles implementados en cada una de las actividades del proceso contable?</t>
  </si>
  <si>
    <t>¿Los funcionarios involucrados en el proceso contable poseen las habilidades y competencias necesarias para su ejecución?</t>
  </si>
  <si>
    <t>¿Las personas involucradas en el proceso contable están capacitadas para identificar los hechos económicos propios de la entidad que tienen impacto contable?</t>
  </si>
  <si>
    <t>¿Dentro del plan institucional de capacitación se considera el desarrollo de competencias y actualización permanente del personal involucrado en el proceso contable?</t>
  </si>
  <si>
    <t>¿Se verifica la ejecución del plan de capacitación?</t>
  </si>
  <si>
    <t>¿Se verifica que los programas de capacitación desarrollados apuntan al mejoramiento de competencias y habilidades?</t>
  </si>
  <si>
    <t>¿Se ha socializado este instrumento con el personal involucrado en el proceso?</t>
  </si>
  <si>
    <t>¿Se ha implementado una política o instrumento (directriz, procedimiento, guía o lineamiento) sobre la identificación de los bienes físicos en forma individualizada dentro del proceso contable de la entidad?</t>
  </si>
  <si>
    <t>¿Existen procedimientos internos documentados que faciliten la aplicación de la política?</t>
  </si>
  <si>
    <t>¿Se tienen identificados los documentos idóneos mediante los cuales se informa al área contable?</t>
  </si>
  <si>
    <t>¿Se socializan estas herramientas con el personal involucrado en el proceso?</t>
  </si>
  <si>
    <t>¿Se socializan las políticas con el personal involucrado en el proceso contable?</t>
  </si>
  <si>
    <t>¿Las políticas establecidas son aplicadas en el desarrollo del proceso contable?</t>
  </si>
  <si>
    <t>¿Las políticas contables responden a la naturaleza y a la actividad de la entidad?</t>
  </si>
  <si>
    <t>¿Las políticas contables propenden por la representación fiel de la información financiera?</t>
  </si>
  <si>
    <t>¿La entidad ha definido las políticas contables que debe aplicar para el reconocimiento, medición, revelación y presentación de los hechos económicos de acuerdo con el marco normativo que le corresponde aplicar?</t>
  </si>
  <si>
    <t>¿Se socializan estos instrumentos de seguimiento con los responsables?</t>
  </si>
  <si>
    <t>¿Se hace seguimiento o monitoreo al cumplimiento de los planes de mejoramiento?</t>
  </si>
  <si>
    <t>¿La entidad cuenta con una política o instrumento (procedimiento, manual, regla de negocio, guía, instructivo, etc.) tendiente a facilitar el flujo de información relativo a los hechos económicos originados en cualquier dependencia?</t>
  </si>
  <si>
    <t>¿Se verifica la individualización de los bienes físicos?</t>
  </si>
  <si>
    <t>¿Se socializan estas directrices, guías o procedimientos con el personal involucrado en el proceso?</t>
  </si>
  <si>
    <t>¿Se verifica la aplicación de estas directrices, guías o procedimientos?</t>
  </si>
  <si>
    <t>¿Se cuenta con una directriz, guía, lineamiento, procedimiento o instrucción en que se defina la segregación de funciones (autorizaciones, registros y manejos) dentro de los procesos contables?</t>
  </si>
  <si>
    <t>¿Se socializa esta directriz, guía, lineamiento, procedimiento o instrucción con el personal involucrado en el proceso?</t>
  </si>
  <si>
    <t>¿Se verifica el cumplimiento de esta directriz, guía, lineamiento, procedimiento o instrucción?</t>
  </si>
  <si>
    <t>¿Se cuenta con una directriz, procedimiento, guía, lineamiento o instrucción para la presentación oportuna de la información financiera?</t>
  </si>
  <si>
    <t>¿Se cumple con la directriz, guía, lineamiento, procedimiento o instrucción?</t>
  </si>
  <si>
    <t>¿Existe un procedimiento para llevar a cabo, en forma adecuada, el cierre integral de la información producida en las áreas o dependencias que generan hechos económicos?</t>
  </si>
  <si>
    <t>¿Se socializa este procedimiento con el personal involucrado en el proceso?</t>
  </si>
  <si>
    <t>¿La entidad tiene implementadas directrices, procedimientos, guías o lineamientos para realizar periódicamente inventarios y cruces de información, que le permitan verificar la existencia de activos y pasivos?</t>
  </si>
  <si>
    <t>¿Se socializan las directrices, procedimientos, guías o lineamientos con el personal involucrado en el proceso?</t>
  </si>
  <si>
    <t>¿Se cumple con estas directrices, procedimientos, guías o lineamientos?</t>
  </si>
  <si>
    <t>¿Se tienen establecidas directrices, procedimientos, instrucciones, o lineamientos sobre análisis, depuración y seguimiento de cuentas para el mejoramiento y sostenibilidad de la calidad de la información?</t>
  </si>
  <si>
    <t>¿Se socializan estas directrices, procedimientos, instrucciones, o lineamientos con el personal involucrado en el proceso?</t>
  </si>
  <si>
    <t>¿Existen mecanismos para verificar el cumplimiento de estas directrices, procedimientos, instrucciones, o lineamientos?</t>
  </si>
  <si>
    <t>¿Se elaboran y presentan oportunamente los  estados financieros a los usuarios de la información financiera?</t>
  </si>
  <si>
    <t>¿Se establecen instrumentos (planes, procedimientos, manuales, reglas de negocio,    guías,    etc.)    para   el seguimiento al cumplimiento de los planes de mejoramiento derivados de los hallazgos de auditoría interna o externa?</t>
  </si>
  <si>
    <t>¿El análisis, la depuración y el seguimiento de cuentas se realiza permanentemente o por lo menos periódicamente?</t>
  </si>
  <si>
    <t>¿Se evidencia por medio de flujogramas, u otra técnica o mecanismo, la forma como circula la información hacia el área contable?</t>
  </si>
  <si>
    <t>¿Se cuenta con una directriz, guía o procedimiento para realizar las conciliaciones de las partidas más relevantes, a fin de lograr una adecuada identificación y medición?</t>
  </si>
  <si>
    <t>¿Para la identificación de los hechos económicos, se toma como base el marco normativo aplicable a la entidad?</t>
  </si>
  <si>
    <t>CALIFICACION CUANTITATIVA</t>
  </si>
  <si>
    <t>RENDICIÓN DE CUENTAS E INFORMACIÓN A PARTES INTERESADAS</t>
  </si>
  <si>
    <t>PRESENTACIÓN DE ESTADOS FINANCIEROS</t>
  </si>
  <si>
    <t xml:space="preserve">ETAPAS DEL PROCESO CONTABLE </t>
  </si>
  <si>
    <t xml:space="preserve">Promedio total de todos los criterios </t>
  </si>
  <si>
    <t>promedio bloques</t>
  </si>
  <si>
    <t>promerio 32 criterios</t>
  </si>
  <si>
    <t xml:space="preserve">RESULTADO TOTAL </t>
  </si>
  <si>
    <t>POR TIPO  ex y ef</t>
  </si>
  <si>
    <t>PROMEDIO TOTAL AGRUPADO POR CRITERIOS</t>
  </si>
  <si>
    <t>De 0 a 0.6</t>
  </si>
  <si>
    <t>De 0.61 a 0.8</t>
  </si>
  <si>
    <t>De 0.81 a 0.99</t>
  </si>
  <si>
    <t>Igual a 1</t>
  </si>
  <si>
    <t>SOBRESALIENTE</t>
  </si>
  <si>
    <t>INSUFICIENTE</t>
  </si>
  <si>
    <r>
      <t xml:space="preserve">1.0 </t>
    </r>
    <r>
      <rPr>
        <u val="single"/>
        <sz val="10"/>
        <rFont val="Arial"/>
        <family val="2"/>
      </rPr>
      <t>&lt;</t>
    </r>
    <r>
      <rPr>
        <sz val="10"/>
        <rFont val="Arial"/>
        <family val="2"/>
      </rPr>
      <t xml:space="preserve"> CALIFICACION &lt;3.0</t>
    </r>
  </si>
  <si>
    <r>
      <t xml:space="preserve">3.0 </t>
    </r>
    <r>
      <rPr>
        <u val="single"/>
        <sz val="10"/>
        <rFont val="Arial"/>
        <family val="2"/>
      </rPr>
      <t>&lt;</t>
    </r>
    <r>
      <rPr>
        <sz val="10"/>
        <rFont val="Arial"/>
        <family val="2"/>
      </rPr>
      <t xml:space="preserve"> CALIFICACION &lt;4.0</t>
    </r>
  </si>
  <si>
    <r>
      <t xml:space="preserve">4.0 </t>
    </r>
    <r>
      <rPr>
        <u val="single"/>
        <sz val="10"/>
        <rFont val="Arial"/>
        <family val="2"/>
      </rPr>
      <t>&lt;</t>
    </r>
    <r>
      <rPr>
        <sz val="10"/>
        <rFont val="Arial"/>
        <family val="2"/>
      </rPr>
      <t xml:space="preserve"> CALIFICACION </t>
    </r>
    <r>
      <rPr>
        <u val="single"/>
        <sz val="10"/>
        <rFont val="Arial"/>
        <family val="2"/>
      </rPr>
      <t>&lt;</t>
    </r>
    <r>
      <rPr>
        <sz val="10"/>
        <rFont val="Arial"/>
        <family val="2"/>
      </rPr>
      <t>5.0</t>
    </r>
  </si>
  <si>
    <t>RANGO DE ALERTA EVALUACIÓN CRITERIOS</t>
  </si>
  <si>
    <t>TOTAL DIC 2018</t>
  </si>
  <si>
    <t>TOTAL NOV 2019</t>
  </si>
  <si>
    <t>TOTAL DIC 2019</t>
  </si>
  <si>
    <t xml:space="preserve">
Ef</t>
  </si>
  <si>
    <t>TOTAL DIC 2020</t>
  </si>
  <si>
    <r>
      <t xml:space="preserve">1.0 </t>
    </r>
    <r>
      <rPr>
        <u val="single"/>
        <sz val="14"/>
        <rFont val="Arial"/>
        <family val="2"/>
      </rPr>
      <t>&lt;</t>
    </r>
    <r>
      <rPr>
        <sz val="14"/>
        <rFont val="Arial"/>
        <family val="2"/>
      </rPr>
      <t xml:space="preserve"> CALIFICACION &lt;3.0</t>
    </r>
  </si>
  <si>
    <r>
      <t xml:space="preserve">3.0 </t>
    </r>
    <r>
      <rPr>
        <u val="single"/>
        <sz val="14"/>
        <rFont val="Arial"/>
        <family val="2"/>
      </rPr>
      <t>&lt;</t>
    </r>
    <r>
      <rPr>
        <sz val="14"/>
        <rFont val="Arial"/>
        <family val="2"/>
      </rPr>
      <t xml:space="preserve"> CALIFICACION &lt;4.0</t>
    </r>
  </si>
  <si>
    <r>
      <t xml:space="preserve">4.0 </t>
    </r>
    <r>
      <rPr>
        <u val="single"/>
        <sz val="14"/>
        <rFont val="Arial"/>
        <family val="2"/>
      </rPr>
      <t>&lt;</t>
    </r>
    <r>
      <rPr>
        <sz val="14"/>
        <rFont val="Arial"/>
        <family val="2"/>
      </rPr>
      <t xml:space="preserve"> CALIFICACION </t>
    </r>
    <r>
      <rPr>
        <u val="single"/>
        <sz val="14"/>
        <rFont val="Arial"/>
        <family val="2"/>
      </rPr>
      <t>&lt;</t>
    </r>
    <r>
      <rPr>
        <sz val="14"/>
        <rFont val="Arial"/>
        <family val="2"/>
      </rPr>
      <t>5.0</t>
    </r>
  </si>
  <si>
    <r>
      <t xml:space="preserve">¿Los criterios de medición de los </t>
    </r>
    <r>
      <rPr>
        <u val="single"/>
        <sz val="14"/>
        <rFont val="Arial"/>
        <family val="2"/>
      </rPr>
      <t>activos, pasivos, ingresos, gastos y costos</t>
    </r>
    <r>
      <rPr>
        <sz val="14"/>
        <rFont val="Arial"/>
        <family val="2"/>
      </rPr>
      <t xml:space="preserve"> contenidos en el marco normativo aplicable a la entidad, son de conocimiento del personal involucrado en el proceso contable?</t>
    </r>
  </si>
  <si>
    <t>TOTAL OCT 2021</t>
  </si>
  <si>
    <t>TOTAL DIC 2021</t>
  </si>
  <si>
    <t>area reponsable de reportar información</t>
  </si>
  <si>
    <t xml:space="preserve">Contabilidad  </t>
  </si>
  <si>
    <t>Contabilidad</t>
  </si>
  <si>
    <t>Talento Humano</t>
  </si>
  <si>
    <t>Contabilidad
Recursos Físicos</t>
  </si>
  <si>
    <t xml:space="preserve">Contabilidad
</t>
  </si>
  <si>
    <t>N.A</t>
  </si>
  <si>
    <t>N.A.</t>
  </si>
  <si>
    <t xml:space="preserve">N.A
</t>
  </si>
  <si>
    <t>Se valida a través de sistema de información Vsummer y se lleva a cabo por medio de las alertas generadas desde este mismo aplicativo.</t>
  </si>
  <si>
    <t xml:space="preserve">Se evidencia a través del reporte de la información contable que entrega la entidad a los diferentes entes de control y supervisión interna y externa.
</t>
  </si>
  <si>
    <t>Se evidencia el cumplimiento del criterio establecido a través del Manual de Políticas Contables y el Instructivo Elaboración Estados Financieros.</t>
  </si>
  <si>
    <t>A través de la Dirección Distrital de Contabilidad,  se consolida la contabilidad de Bogotá, la cual se conforma de todos los entes que reportan;  por tanto es la DDC de Bogotá la que calcula estos indicadores financieros.</t>
  </si>
  <si>
    <t>Se evidencia su cumplimiento a través del  Mapa de Riesgos Institucional  (Matriz Consolidada de Riesgos), en lo que refiere al plan de tratamiento del riesgos.</t>
  </si>
  <si>
    <t xml:space="preserve">Las personas involucradas en el proceso contable están capacitadas para identificar los hechos económicos propios de la Entidad que tienen impacto contable, teniendo en cuenta su perfil profesional y su experiencia asociada con los cargos que desempeñan.
</t>
  </si>
  <si>
    <t xml:space="preserve">N.A.
</t>
  </si>
  <si>
    <t>TOTAL DIC 2022</t>
  </si>
  <si>
    <t>TOTAL CRITERIOS EVALUADOS</t>
  </si>
  <si>
    <t># CRITERIOS EVALUADOS</t>
  </si>
  <si>
    <t>MONITOREO 1 LÍNEA DE DEFENSA A CORTE DICIEMBRE 2023</t>
  </si>
  <si>
    <t>VERIFICACION  DE CONTROL INTERNO - CORTE DICIEMBRE 2023</t>
  </si>
  <si>
    <t>OBSERVACIONES  Y RECOMENDACIONES
CORTE DICIEMBRE 2023</t>
  </si>
  <si>
    <r>
      <rPr>
        <b/>
        <u val="single"/>
        <sz val="12"/>
        <rFont val="Arial"/>
        <family val="2"/>
      </rPr>
      <t>El proceso de Gestión Contable</t>
    </r>
    <r>
      <rPr>
        <sz val="12"/>
        <rFont val="Arial"/>
        <family val="2"/>
      </rPr>
      <t xml:space="preserve"> da cumplimiento a la normatividad que la Contaduría General de la Nación  emite  para el reconocimiento, medición, revelación y presentación de los hechos económicos Resolución 533 de 2015 Resolución 211 de 2021 y Resolución 311 de 2022,  
La entidad ha definido las políticas contables en el manual de MANUAL DE POLITICAS CONTABLES (gf-mn-01_manual_de_politicas_contables), el  procedimiento de  Gestión contable GF-PD-01 y el instructivo de Elaboración de Estados Financieros GF-IN-03 y se tuvieron en cuenta todos los lineamientos establecidos por la Contaduría General de la Nación en el Marco Conceptual, el Marco Normativo Contable para entidades de Gobierno, anexos a la Resolución 533 de 2015 y sus modificaciones; también se contemplaron definiciones y dinámicas emitidas en el Catálogo General de Cuentas para Entidades de Gobierno, anexo a la Resolución 620 de 2015 y sus modificaciones. actualmente esta en proceso de modificación de acuerdo a la ultima actualizaciones emitidas por la CGN.
https://intranet.fuga.gov.co/sites/default/files/gf-pd-01_procedimiento_gestion_contable_v14_06062023.pdf
https://intranet.fuga.gov.co/sites/default/files/gf-mn-01_manual_de_politicas_contables_v3_06022023.pdf
http://intranet.fuga.gov.co/sites/default/files/gf-in-03_instructivo_elaboracion_estados_financieros_v3_12052020_1.pdf
RADICADO No    20242000015053    PERTENECIENTE AL EXPEDIENTE No. 202424000201100001E
   Asunto: Evidencias Sistema de control interno contable II semestre de 2023 Anexos: 2024200001505300002 y  2024200001505300003 </t>
    </r>
  </si>
  <si>
    <t>Se socializaron el 07 de diciembre de  2023 radicado Orfeo 20232400126783</t>
  </si>
  <si>
    <r>
      <rPr>
        <b/>
        <u val="single"/>
        <sz val="12"/>
        <rFont val="Arial"/>
        <family val="2"/>
      </rPr>
      <t xml:space="preserve">El Proceso de Gestión contable </t>
    </r>
    <r>
      <rPr>
        <sz val="12"/>
        <rFont val="Arial"/>
        <family val="2"/>
      </rPr>
      <t>aplica  la normatividad vigente emitida por la Contaduría General de la Nación, el Manual de Políticas contables gf-mn-01_manual_de_politicas_contables, el  procedimiento de  Gestión contable GF-PD-0, el instructivo de Elaboración de Estados Financieros GF-IN-03  y el plan de sostenibilidad contable gf-ftpl-01_plan_de_sosteniblidad_contable)
a. Se envía comunicación a las áreas de gestión y entes externos para el suministro oportuno de información (Vigencia 2023) - Requerimientos mínimos y fechas de reporte de la información contable ( correo electrónico) Se aporta como evidencia los correos enviados, anexo 1,2
b. El cumplimiento de las Actividades de cierre al final del periodo contable se realiza a través de conciliaciones y reporte de las áreas vinculadas a la gestión contable, reconocimiento de derechos, elaboración de inventario de bienes, legalización de cajas menores,  conciliaciones, conciliaciones reciprocas, registro  dar provisiones, depreciaciones, amortizaciones, sentencias y conciliaciones, las cuentas de orden y la presentación de las notas a los estados contables. el cumplimiento de estas actividades se pueden consultar en los expediente: 202324001800400006E, 202324001800400005E, 202324001800400004E, 202324001800400002E,202320000800100001E,202327003101200002E, 202324002700200001E
c.  Se hacen las conciliaciones   cuenta de enlace,  cuentas por pagar, nómina, propiedades, planta y equipo, obligaciones contingentes, 
d.  A través del expediente Orfeo  202324001800200001E se evidencian las conciliaciones bancarias mensuales vigencia 2023
e.  Se hacen  las conciliaciones de las operaciones recíprocas, los cuales se constituyen en el soporte para la realización de ajustes, reclasificaciones, correcciones y/o modificaciones contables si hay lugar a ello expediente Orfeo 202324001800400006E
f. Se hace seguimiento al Plan de Sostenibilidad Contable según radicado Orfeo 20232400054793 del 18 de mayo  de 2023 y 20232400104053  de 10 de octubre de 2023
g, La profesional responsable de Contabilidad realiza auto control interno del proceso contable
h. Se incluyó en el PIC capacitaciones que  fortalezcan los conocimientos del equipo de trabajo del proceso de gestión financiera, 
i. Se cuenta el formato cronograma de reportes GF-FT-13.</t>
    </r>
  </si>
  <si>
    <r>
      <rPr>
        <b/>
        <u val="single"/>
        <sz val="12"/>
        <rFont val="Arial"/>
        <family val="2"/>
      </rPr>
      <t xml:space="preserve">El Proceso de Gestión contable </t>
    </r>
    <r>
      <rPr>
        <sz val="12"/>
        <rFont val="Arial"/>
        <family val="2"/>
      </rPr>
      <t xml:space="preserve"> dando cumplimiento a las normas que emite  la Contaduría General de la Nación  establecido en el Manual de Políticas Contables; en la desagregación de las 10 políticas que se incluyen en el mismo, así como con las políticas transversales  que las complementan (Políticas Contable de Cuentas por Cobrar, Política Contable de Propiedades, Planta y Equipo,  Política Contable de Activos Intangibles,  Política Contable Relativa a beneficios a empleados,  Política Contable de Provisiones, Pasivos Contingentes y Activos Contingentes,  Política Contable de Deterioro de Bienes Muebles e Inmuebles, Política Contable de Ingresos), se observa que  éstas  responden a la naturaleza y a la actividad de la entidad. </t>
    </r>
  </si>
  <si>
    <r>
      <t xml:space="preserve">EL objetivo </t>
    </r>
    <r>
      <rPr>
        <b/>
        <u val="single"/>
        <sz val="12"/>
        <rFont val="Arial"/>
        <family val="2"/>
      </rPr>
      <t>del Proceso de Gestión contable</t>
    </r>
    <r>
      <rPr>
        <sz val="12"/>
        <rFont val="Arial"/>
        <family val="2"/>
      </rPr>
      <t xml:space="preserve">   es propender por la representación fiel de la información financiera dando cumplimiento a las normas que emite  la Contaduría General de la Nación y al  manual de políticas contables (gf-mn-01_manual_de_politicas_contables) el  procedimiento de  Gestión contable GF-PD-01 y el instructivo de Elaboración de Estados Financieros GF-IN-03 de la FUGA.</t>
    </r>
  </si>
  <si>
    <t xml:space="preserve">
La FUGA tiene establecido como  instrumento para la formulación y seguiimiento a planes de mejoramiento el Procedimiento Plan de Mejoramiento: Código: GM-PD-01 Versión actual 7 del 28 de julio de 2023</t>
  </si>
  <si>
    <t>Se socializó el procedimiento plan de mejoramiento, a través, del boletín institucional del 10 de agosto de 2023 'la FUGA te informa' y en la intranet 
https://intranet.fuga.gov.co/node/2952
https://express.adobe.com/page/v3SAHIE3Yb7bK/</t>
  </si>
  <si>
    <t>La entidad cuenta con dos planes de mejoramiento: Plan de mejoramiento por proceso y plan de mejoramiento institucional :
 El Plan de Mejoramiento por Procesos está conformado por 28 acciones correctivas al corte del periodo evaluado (05/12/2023), las cuales se encuentran asociadas a 23 hallazgos o No Conformidades en estado inicial Abierto y/o En Proceso (16 del 2022 y 12 del 2023) con el siguiente avance en su ejecución: De las 28 acciones  la Oficina de Control Interno  cierra 8 por cuanto el total de las acciones formuladas para subsanar las situaciones observadas, fueron ejecutadas conforme lo establecido en la descripción de la actividad, 8 acciones ejecutadas no solucionan la causa raíz o presentan alerta de generarse nuevamente la no conformidad  según lo evaluado por la mencionada oficina, 12 acciones se encuentran abiertas en ejecución.
Plan de mejoramiento institucional: De conformidad con lo establecido en la Resolución Reglamentaria 036 de 2019 de la Contraloría de Bogotá en el artículo décimo. Seguimiento, Parágrafo: “La Oficina de Control Interno del sujeto de vigilancia y control fiscal o quien haga sus veces, en cumplimiento de los roles establecidos en las normas vigentes, específicamente en su función evaluadora y de seguimiento, realizará la verificación del plan de mejoramiento, para determinar las acciones cumplidas, de lo cual dejará los registros y soportes correspondientes.” Se presenta el avance de la gestión adelantada por la entidad para dar cumplimiento a las acciones establecidas en el PMI formuladas en la vigencia 2023. El Plan de Mejoramiento Institucional, está conformado por 4 acciones, que fueron revisadas en el presente seguimiento en su totalidad. De acuerdo a la verificación realizada a las evidencias aportadas como soporte de la ejecución de las acciones, se observa que a la fecha las 4 acciones se encuentran cumplidas según el criterio de la oficina de control interno y se espera la visita del ente de control para determinar su efectividad.
En lo que respecta al seguiimiento se realiza por las 3 líneas de defensa, de manera periódica en el aplicativo PANDORA.</t>
  </si>
  <si>
    <t>La entidad con instrumentos tendientes a facilitar el flujo de información relativo a los hechos económicos; documentados en procesos y procedimientos y se pueden consultar en la intranet de la entidad link https://https://intranet.fuga.gov.co/node/1084  como se relacionan a continuación: 
a) gf-ca-01_caracterizacion_gestion_financiera_v7_03082022_0
b) gf-mn-01_manual_de_politicas_contables_v3_06062023
c) d) gf-pd-02_proced_present._oblig._trib._m.m.i.f.y.c.o._nacional_v417082022
e) gf-pd-08_proced._pres._oblig._t.m.m.i.f.c.o_distrital_v4_17082022
d) gf-pd-04_procedimiento_gestion_de_ingresos_v403082022_0
e) gf-pd-05_procedimiento_gestion_de_pagos_v10 27102023
f)  gf-pd-07_procedimiento_gestion_de_inversiones_v4_03082022
g) gf-in-03_instructivo_elaboracion_estados_financieros_v3_12052020_1
i) th-pd-04_pd_liquidacion_de_nomina_y_prestaciones_sociales_v819072022_1
j) gf-pd-01_procedimiento_gestion_contable_v14_06062023
k)gf-ft-13_cronograma_de_informes_y_reportes_v1_31082021
l) gf-ftpl-01_plan_de_sosteniblidad_contable_v1_31082021</t>
  </si>
  <si>
    <r>
      <rPr>
        <b/>
        <u val="single"/>
        <sz val="12"/>
        <rFont val="Arial"/>
        <family val="2"/>
      </rPr>
      <t>El proceso de gestión contable</t>
    </r>
    <r>
      <rPr>
        <sz val="12"/>
        <rFont val="Arial"/>
        <family val="2"/>
      </rPr>
      <t xml:space="preserve">  cuenta con el  Manual de Políticas Contables (gf-mn-01_manual_de_politicas_contables_v2_10022021) en el numeral 7. ELABORACIÓN DE LOS ESTADOS CONTABLES  - 7.1 CONTROLES ADMINISTRATIVOS, establece: a. Comunicación a las áreas de Gestión y entes externos para el suministro oportuno de información, b. Lista de control para verificar la entrega oportuna de información, y c. Actividades de cierre de final del período contable; a través de estos controles, se identifican los documentos idóneos mediante los cuales las áreas de gestión  informan  al área contable. 
Adicionalmente </t>
    </r>
    <r>
      <rPr>
        <b/>
        <u val="single"/>
        <sz val="12"/>
        <rFont val="Arial"/>
        <family val="2"/>
      </rPr>
      <t>el proceso de gestión contable</t>
    </r>
    <r>
      <rPr>
        <sz val="12"/>
        <rFont val="Arial"/>
        <family val="2"/>
      </rPr>
      <t xml:space="preserve"> cuenta con el plan de sostenibilidad contable (gf-ftpl-01_plan_de_sosteniblidad_contable) el cual describe las  actividad y  los documentos idóneos que área de gestión debe enviar a contabilidad para el adecuado  reconocimiento contable de los hechos económicos,</t>
    </r>
  </si>
  <si>
    <r>
      <rPr>
        <b/>
        <u val="single"/>
        <sz val="12"/>
        <rFont val="Arial"/>
        <family val="2"/>
      </rPr>
      <t>El proceso de gestión contable</t>
    </r>
    <r>
      <rPr>
        <sz val="12"/>
        <rFont val="Arial"/>
        <family val="2"/>
      </rPr>
      <t xml:space="preserve">  tiene documentos en el Manual de Políticas Contables (GF-MN-01manual_de_politicas_contables), Procedimiento de Gestión contable GF-PD-01, y el plan de sostenibilidad con table  GF-FTPL-01 lo cual facilita el cumplimiento de las políticas contables,</t>
    </r>
  </si>
  <si>
    <t>Recursos físicos tiene implementados instrumentos para la identificación de los bienes físicos en forma individualizada,  así:
a.  Procedimiento e manejo y control de bienes rf-pd-01_manejo_control_bienes_v12_09082022;
b. Guía de almacenamiento, disposición y manipulación de los bienes rf-gu-01_guia_de_almacenamiento_y_manipulacion_de_bienes_v2_17112021</t>
  </si>
  <si>
    <t>Si,  se socializaron los procedimientos del proceso de recursos físicos en reunión con las partes interesadas ver: RADICADO No    20242000015053    PERTENECIENTE AL EXPEDIENTE No. 202424000201100001E, ANEXO 4 y del boletín institucional del 10 de agosto de 2023 'la FUGA te informa' y en la intranet 
https://intranet.fuga.gov.co/node/2952
https://express.adobe.com/page/v3SAHIE3Yb7bK/</t>
  </si>
  <si>
    <t xml:space="preserve">Si, la individualización de los bienes físicos, se evidencia en el  módulo de almacén con el registro individual de  cada uno de los elementos muebles e inmuebles de la Entidad.  El responsable de Almacén realiza las validaciones  contra la información de la toma física de inventarios.
También se puede observar la individualización de los bienes en los inventarios de cada una de las dependencias de la entidad  programados y no programado  donde se observa que se generan informes inventarios individualizados, expedientes 202327003101200002E y  202327003101200001E
</t>
  </si>
  <si>
    <r>
      <rPr>
        <b/>
        <u val="single"/>
        <sz val="12"/>
        <rFont val="Arial"/>
        <family val="2"/>
      </rPr>
      <t>El proceso de gestión contable</t>
    </r>
    <r>
      <rPr>
        <sz val="12"/>
        <rFont val="Arial"/>
        <family val="2"/>
      </rPr>
      <t xml:space="preserve"> cuenta con el  MANUAL DE POLÍTICAS CONTABLES (gf-mn-01_manual_de_politicas_contables_v3establece en el numeral 7.2. CONTROLES OPERATIVOS, lo relacionado con a. Verificación y Conciliación de Información Contable , b) Conciliaciones Bancarias y c) operaciones reciprocas, a través de los cuales se da lineamientos para la realización de las conciliaciones de las partidas más relevantes, a fin de lograr una adecuada identificación y medición. 
Adicionalmente el Procedimiento de Gestión contable (gf-pd-01_procedimiento_gestion_contable) establece que se deben hacer conciliación con: talento humano Expediente Orfeo 202324001800400004E -Recursos físicos radicado Orfeo  202324001800400005E-Conciliaciones Bancarias Expediente Orfeo202324001800200001E- Conciliaciones Reciprocas Expediente Orfeo 202324001800400006E</t>
    </r>
  </si>
  <si>
    <r>
      <t xml:space="preserve">Sí, </t>
    </r>
    <r>
      <rPr>
        <b/>
        <u val="single"/>
        <sz val="12"/>
        <rFont val="Arial"/>
        <family val="2"/>
      </rPr>
      <t>El proceso de gestión contable</t>
    </r>
    <r>
      <rPr>
        <sz val="12"/>
        <rFont val="Arial"/>
        <family val="2"/>
      </rPr>
      <t xml:space="preserve"> verifica a aplicación de estas directrices  realizando las conciliaciones de saldos con talento humano, recursos físicos, conciliaciones bancarios  y conciliaciones recíprocas dando prioridad a las entidades con las cuales se manejan las partidas mas significativas, se pueden observar las evidencias en los siguientes expedientes:
Conciliaciones con talento humano Expediente Orfeo 202324001800400004E
Recursos físicos radicado Orfeo 202324001800400005E
Conciliaciones Bancarias Expediente Orfeo 202324001800200001E
Conciliaciones Reciprocas Expediente Orfeo 202324001800400006E</t>
    </r>
  </si>
  <si>
    <t>En nuestro manual de funciones existe segregación de funciones   (Resolución 195 de 2017) , 020 de 2020 y 113 de 2022; 
1. Subdirección de Gestión Corporativa
2. Contador (Profesional Especializado, Código 222, Grado 6)
3. Tesorero General (Profesional Tesorero General, Código 201, Grado 1)
4. Profesional Universitario Código: 219 Grado: 03 (Almacenista)
5. Profesional Especializado, Código 222, Grado 5
6. Profesional Universitario. Código: 219 Grado: 01 (2 funcionarios)
En cada uno de los procedimientos vinculados a las áreas que generan hechos económicos en  la entidad y  en el procedimiento de gestión contable ( gf-pd-01_procedimiento_gestion_contable_v13_19122022) se puede evidenciar las actividades y responsabilidades  que tiene el profesional universitario y el profesional especializado</t>
  </si>
  <si>
    <t>El área de contabilidad  da cumplimiento a lo establecido en los manuales de funciones y lo establecido en los procesos y procedimiento, como puede verificar con las actividades realizadas por cada uno de las integrantes del esta área y se evidencia en los informes de evaluación de desempeño en los que se establecen los compromisos de a acuerdo a las funciones asignadas dentro del procesos contable,</t>
  </si>
  <si>
    <r>
      <rPr>
        <b/>
        <u val="single"/>
        <sz val="12"/>
        <rFont val="Arial"/>
        <family val="2"/>
      </rPr>
      <t>El proceso de gestión contable</t>
    </r>
    <r>
      <rPr>
        <b/>
        <sz val="12"/>
        <rFont val="Arial"/>
        <family val="2"/>
      </rPr>
      <t xml:space="preserve">  </t>
    </r>
    <r>
      <rPr>
        <sz val="12"/>
        <rFont val="Arial"/>
        <family val="2"/>
      </rPr>
      <t>da cumplimiento a la normatividad emitida por la Contaduría General de la Nación; por lo que  MANUAL DE POLÍTICAS CONTABLES (gf-mn-01_manual_de_politicas_contables)  en el numeral 7.2. CONTROLES OPERATIVOS literal d. Presentación de Información Contable;  establece el tipo de información, entidad receptora y periodicidad de la información oficial de la entidad.
De igual forma se establecen  lineamentos para la presentación oportuna de la información financiera,  en el Procedimiento Gestión Contable ((gf-pd-01_procedimiento_gestion_contable),  y el Instructivo Elaboración Estados Financieros 
y se cuenta con el gf-ft-13_cronograma_de_informes_y_reportes</t>
    </r>
  </si>
  <si>
    <r>
      <t xml:space="preserve">Con el Manual de Políticas contables  (gf-mn-01_manual_de_politicas_contables), el  procedimiento de  Gestión contable GF-PD-01 y el instructivo de Elaboración de Estados Financieros GF-IN-03 </t>
    </r>
    <r>
      <rPr>
        <b/>
        <sz val="12"/>
        <rFont val="Arial"/>
        <family val="2"/>
      </rPr>
      <t>e</t>
    </r>
    <r>
      <rPr>
        <b/>
        <u val="single"/>
        <sz val="12"/>
        <rFont val="Arial"/>
        <family val="2"/>
      </rPr>
      <t xml:space="preserve">l proceso de Gestión contable </t>
    </r>
    <r>
      <rPr>
        <sz val="12"/>
        <rFont val="Arial"/>
        <family val="2"/>
      </rPr>
      <t xml:space="preserve">da  cumplimiento a la normatividad emitida por la Contaduría General de la Nación  en referente  a la presentación de la información financiera y contable que con la  Resolución  356 de 2022 numeral 1 que establece que: "Los informes financieros y contables que deban preparar, presentar y publicar las entidades públicas corresponderán a los siguientes: a) un estado de situación financiera; b) un estado de resultados, un estado de resultado integral o un estado de resultado de la gestión de liquidación, dependiendo del marco normativo que aplique para la elaboración del juego completo de estados financieros; y c) las notas a los informes financieros y contables; cumplimientos a lo establecido en el manual de políticas contables y a los procesos y procedimientos establecidos en cumplimientos de
Adicionalmente da cumplimiento a la resolución 706 de 2016 que en el articulo  7 que define los Formularios de la categoría información contable pública - Convergencia que el proceso contable debe reportar a la Contaduría General de la Nación,
o CGN2015_001_SALDOS_Y_MOVIMIENTOS_CONVERGENCIA
o CGN2015_002_OPERACIONES_RECIPROCAS_CONVERGENCIA
o CGN2016C01_VARIACIONES_TRIMESTRALES_SIGNIFICATIVAS
Se aporta pantallazos de cargue anexo 7,2, RADICADO No 20242000015053   PERTENECIENTE AL EXPEDIENTE No. 202424000201100001E
   Asunto: Evidencias Sistema de control interno contable II semestre de 2023  ANEXO 5
</t>
    </r>
  </si>
  <si>
    <r>
      <rPr>
        <b/>
        <sz val="12"/>
        <rFont val="Arial"/>
        <family val="2"/>
      </rPr>
      <t xml:space="preserve">El proceso de gestión contable </t>
    </r>
    <r>
      <rPr>
        <sz val="12"/>
        <rFont val="Arial"/>
        <family val="2"/>
      </rPr>
      <t xml:space="preserve">ha definido en el Numeral 7.1 Controles Administrativos, literal d. Actividades de Cierre al final del período contable, del MANUAL DE POLÍTICAS CONTABLES (gf-mn-01_manual_de_politicas_contables) describe que se deben desarrollar entre otras actividades: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t>
    </r>
  </si>
  <si>
    <r>
      <t xml:space="preserve">Sí, </t>
    </r>
    <r>
      <rPr>
        <b/>
        <u val="single"/>
        <sz val="12"/>
        <rFont val="Arial"/>
        <family val="2"/>
      </rPr>
      <t>El proceso de gestión contable</t>
    </r>
    <r>
      <rPr>
        <sz val="12"/>
        <rFont val="Arial"/>
        <family val="2"/>
      </rPr>
      <t xml:space="preserve">  verifica que se cumpla con  lo establecido en el plan de sostenibilidad contable:
*Se adjunta evidencia de los correos electrónicos donde se solicita la información para el cierre de cada mes se adjunta PDF de correos electrónicos RADICADO No 20242000015053   PERTENECIENTE AL EXPEDIENTE No. 202424000201100001E, anexo 6
*Se realizó seguimiento al Plan de Sostenibilidad Contable vigencia 2023 en el comité de sostenibilidad contable, radicado Orfeo 20232400054793 Y 20232400104053
* Se recibe información para el cierre contable vigencia 2023 por parte del área de nomina como :Consolidación Beneficios a Empleados a corto plazo; incluye Bonificación por servicios prestados, vacaciones, prima de vacaciones y Bonificación por
recreación, Reconocimiento Permanencia por empleados a corto plazo, para pago en enero de 2023,Medición del reconocimiento por permanencia a largo plazo, según radicado Orfeo 20242800000023 y 20232800133263 Y sus anexos. 
* Se recibió información por parte del área de recursos físicos para el cierre contable como deterioro según radicado Orfeo 20232700128013 e información sobre estimaciones y vidas útiles de la propiedad planta y equipo según radicado 20232700134253
* Mediante radicado20242700000783 se informó que no se presentaron ventas de publicaciones durante el 2023.
* Se recibió información desde la Subdirección centro de los diferente convenio radicados Orfeo: 20244000001023, 20244000001023, 20244000001013, 20244000000983, 20244000013603,  20244000013603, 20242700005933 ETC</t>
    </r>
  </si>
  <si>
    <t>La FUGA  tiene documentada la realización periódica  de inventarios y cruces de información, que le permitan verificar la existencia de activos y pasivos,  a través de:
a. MANUAL DE POLÍTICAS CONTABLES (gf-mn-01_manual_de_politicas_contables)
b.  Procedimiento e manejo y control de bienes rf-pd-01_manejo_control_bienes,  Procedimiento gf-pd-01_procedimiento_gestion_contable</t>
  </si>
  <si>
    <t>SI se  cumple con estas directrices, procedimientos, guías o lineamientos ya que se realizan periódicamente:
a. Conciliación del inventario registrado en el Sistema de Información Vigente - Aplicativo de Inventario de Almacén contra el inventario físico 
b. Conciliación almacén -  contabilidad. Expediente Orfeo Recursos físicos radicado Orfeo  202324001800400004E
c. Informe de inventarios Expedientes Orfeo 202327003101200001E y202327003101200002E</t>
  </si>
  <si>
    <t>El proceso de Gestión contable establecen a través del Manual de Políticas Contables (Numeral 7.2, literal F) y en las funciones del  Comité Técnico de Sostenibilidad Contable.</t>
  </si>
  <si>
    <t>La verificación del cumplimiento de lo establecido en el manual y los procedimientos relacionados, se realiza en el desarrollo de los Comités de Sostenibilidad Contable. Se aporta evidencia de las actas del comité vigencia 2023 Radicados Orfeo 20232400054793 Y 20232400104053</t>
  </si>
  <si>
    <t>El proceso de gestión contable de conformidad con lo establecido en el procedimiento de Gestión Contable (gf-pd-01_procedimiento_gestion_contable_v13_19122022) establece que el análisis, depuración y seguimiento se lleva a cabo de manera mensual. Se evidencia a través de las conciliaciones y actas con las áreas que intervienen en el proceso contable. 
Conciliaciones con talento humano  Radicado Orfeo 20242400002863
Conciliaciones Internas Oficina Asesora Jurídica  Expediente Orfeo 202324001800400002E
Conciliaciones Bancarios Expediente Orfeo 202324001800200001E
Conciliaciones Reciprocas Expediente Orfeo 202324001800400006E
Adicionalmente en el marcio del comité de sostenibilidad contable se realizó depuración de saldos de cuentas de orden radicado Orfeo 20232400104053</t>
  </si>
  <si>
    <r>
      <rPr>
        <b/>
        <sz val="12"/>
        <rFont val="Arial"/>
        <family val="2"/>
      </rPr>
      <t>El proceso de gestión contable</t>
    </r>
    <r>
      <rPr>
        <sz val="12"/>
        <rFont val="Arial"/>
        <family val="2"/>
      </rPr>
      <t xml:space="preserve"> establece en el Manual de políticas contables numérales  7. ELABORACIÓN DE LOS ESTADOS CONTABLES, 7.1 CONTROLES ADMINISTRATIVOS junto con  el Plan de Sostenibilidad Contable se evidencia la forma como circula  la información al área contable</t>
    </r>
  </si>
  <si>
    <t>A través de la Caracterización del Proceso Gestión Financiera  (gf-ca-01_caracterizacion_gestion_financiera_v5_3108202)1se evidencia que se identifican proveedores tanto internos como externos en cada uno de los ciclos del PHVA, 
En el procedimiento de gestión contable (gf-pd-01_procedimiento_gestion_contable) .Información recibida de recursos humanos,  se identifica el proveedor de la información relativa a la nomina y sus gastos asociados,</t>
  </si>
  <si>
    <t>A través de la Caracterización del Proceso Gestión Financiera  (gf-pd-01_procedimiento_gestion_contable), se evidencia que se identifican usuarios  tanto internos como externos en cada uno de los ciclos del PHVA, receptores de los productos gestionados en el proceso contable</t>
  </si>
  <si>
    <t>Es factible por cuanto al tener incivilizados los derechos y obligaciones se cuenta con la trazabilidad para determinar la baja o no de las partidas que la constituyen.</t>
  </si>
  <si>
    <r>
      <rPr>
        <b/>
        <u val="single"/>
        <sz val="12"/>
        <rFont val="Arial"/>
        <family val="2"/>
      </rPr>
      <t>El proceso de Gestión Contable</t>
    </r>
    <r>
      <rPr>
        <sz val="12"/>
        <rFont val="Arial"/>
        <family val="2"/>
      </rPr>
      <t xml:space="preserve"> da cumplimientos de la normatividad que la Contaduría General de la Nación  emite  para el reconocimiento, medición, revelación y presentación de los hechos económicos Resolución 533 de 2015 Resolución 211 de 2021 y Resolución 311 de 2022
</t>
    </r>
  </si>
  <si>
    <r>
      <rPr>
        <b/>
        <sz val="12"/>
        <rFont val="Arial"/>
        <family val="2"/>
      </rPr>
      <t>El proceso de Gestión Contable</t>
    </r>
    <r>
      <rPr>
        <sz val="12"/>
        <rFont val="Arial"/>
        <family val="2"/>
      </rPr>
      <t xml:space="preserve"> da cumplimientos de la normatividad que la Contaduría General de la Nación  emite  para el reconocimiento, medición, revelación y presentación de los hechos económicos Resolución 533 de 2015 Resolución 211 de 2021 y Resolución 311 de 2022 los cuales se establecen en el en el  MANUAL DE POLITICAS CONTABLES  (gf-mn-01_manual_de_politicas_contable), se identifican los criterios de reconocimiento de los hechos económicos,</t>
    </r>
  </si>
  <si>
    <r>
      <t xml:space="preserve">Si, </t>
    </r>
    <r>
      <rPr>
        <b/>
        <u val="single"/>
        <sz val="12"/>
        <rFont val="Arial"/>
        <family val="2"/>
      </rPr>
      <t>el proceso de gestión contable</t>
    </r>
    <r>
      <rPr>
        <b/>
        <sz val="12"/>
        <rFont val="Arial"/>
        <family val="2"/>
      </rPr>
      <t xml:space="preserve"> </t>
    </r>
    <r>
      <rPr>
        <sz val="12"/>
        <rFont val="Arial"/>
        <family val="2"/>
      </rPr>
      <t>utiliza la versión actualizada del catalogo  general de cuentas y se evidencia, en los estados financieros de la entidad que los mismos corresponden a la estructura dispuesta en el CATÁLOGO GENERAL DE CUENTAS para entidades de Gobierno, publicado por la Contaduría General de la Nación según resolución 620 de 2015 "Por la cual se incorpora el Catálogo General de Cuentas al Marco normativo para entidades de gobierno" y su ultimas versiones actualizado según lo dispuesto en las e soluciones 343 de 2022 , 417 de 2023  y 441 de 2023 , así como las versiones anteriores del mismo: (CGC Versión 2015.18)
Adicionalmente con la validación que  realiza las plataforma Chip con ocasión del reporte trimestral ya que si no cumple con la estructura o si hay cuentas no vigentes no deja validar  la información.</t>
    </r>
  </si>
  <si>
    <r>
      <t xml:space="preserve">Si, </t>
    </r>
    <r>
      <rPr>
        <b/>
        <u val="single"/>
        <sz val="12"/>
        <rFont val="Arial"/>
        <family val="2"/>
      </rPr>
      <t>el proceso de gestión contable</t>
    </r>
    <r>
      <rPr>
        <b/>
        <sz val="12"/>
        <rFont val="Arial"/>
        <family val="2"/>
      </rPr>
      <t xml:space="preserve"> </t>
    </r>
    <r>
      <rPr>
        <sz val="12"/>
        <rFont val="Arial"/>
        <family val="2"/>
      </rPr>
      <t>valida a través de los reportes que realiza la entidad de su información contable,  en los aplicativos de Bogotá Consolida de la Secretaría Distrital de Hacienda y del  aplicativo CHIP de la Contaduría General de la Nación. 
Pues si no tiene la estructura del plan de cuentas no se puede suministrar o enviar  la información a esta entidades de control ya que los validadores de estas  no la dejan presentar. Adicionalmente se consulta la página de la CGN en Link www.contaduria.gov.co/catalogo-general-de-cuentas,</t>
    </r>
  </si>
  <si>
    <r>
      <rPr>
        <b/>
        <u val="single"/>
        <sz val="12"/>
        <rFont val="Arial"/>
        <family val="2"/>
      </rPr>
      <t xml:space="preserve">El proceso de gestión contable </t>
    </r>
    <r>
      <rPr>
        <sz val="12"/>
        <rFont val="Arial"/>
        <family val="2"/>
      </rPr>
      <t>registra de manera individualizados los hechos económicos  en el aplicativo Visual Summer  y se evidencia en  los  Libros Auxiliares que genera en el aplicativo.</t>
    </r>
  </si>
  <si>
    <r>
      <rPr>
        <b/>
        <u val="single"/>
        <sz val="12"/>
        <rFont val="Arial"/>
        <family val="2"/>
      </rPr>
      <t>El proceso de gestión contable</t>
    </r>
    <r>
      <rPr>
        <sz val="12"/>
        <rFont val="Arial"/>
        <family val="2"/>
      </rPr>
      <t xml:space="preserve">, da cumplimiento a las normas establecidas por la contaduría general de la nación según lo en el marco normativo aplicable a la entidad los cuales fueron adoptados en el Manual de Políticas Contables(gf-mn-01_manual_de_politicas_contables_v2_10022021) y Se evidencia a través de la estructura de la información generada por el sistema de información (V Summer) desglosada en Clase, Grupos, Cuentas, Subcuentas, Libros Auxiliares y Terceros </t>
    </r>
  </si>
  <si>
    <t>Si, el proceso de gestión contable Los hechos económicos se registran en contabilidad de acuerdo al orden que se van presentando, y un ejemplo de ello  se puede evidenciar en los comprobante de ingreso (CI), comprobante de egresos (CE) y facturas de venta (FV) y causaciones se anexa relación de comprobantes  16, RADICADO No 20242000015053   PERTENECIENTE AL EXPEDIENTE No. 202424000201100001E</t>
  </si>
  <si>
    <t>En contabilidad se registran los hechos económicos en los respectivos documentos contable de forma consecutiva, se puede evidenciar en los documentos adjuntos en el ítems 16, RADICADO No 20242000015053   PERTENECIENTE AL EXPEDIENTE No. 202424000201100001E</t>
  </si>
  <si>
    <r>
      <rPr>
        <b/>
        <u val="single"/>
        <sz val="12"/>
        <rFont val="Arial"/>
        <family val="2"/>
      </rPr>
      <t xml:space="preserve">En el proceso de gestión contable </t>
    </r>
    <r>
      <rPr>
        <u val="single"/>
        <sz val="12"/>
        <rFont val="Arial"/>
        <family val="2"/>
      </rPr>
      <t>l</t>
    </r>
    <r>
      <rPr>
        <sz val="12"/>
        <rFont val="Arial"/>
        <family val="2"/>
      </rPr>
      <t>os hechos económicos  son registrados con  documentos soporte idóneo los mismos están establecidos en el Plan de sostenibilidad contable (gf-ftpl-01_plan_de_sosteniblidad_contable) en este plan se describe las actividades, los documentos y la forma que deben allegar a contabilidad las diferentes áreas ( Gestión del Talento Humanos-Recursos Físicos-Tesorería-Presupuesto-Oficina Asesora Jurídica y los supervisores) los respectivos soportes para su registro contable,</t>
    </r>
  </si>
  <si>
    <r>
      <rPr>
        <b/>
        <u val="single"/>
        <sz val="12"/>
        <rFont val="Arial"/>
        <family val="2"/>
      </rPr>
      <t>En el proceso de gestión contable</t>
    </r>
    <r>
      <rPr>
        <u val="single"/>
        <sz val="12"/>
        <rFont val="Arial"/>
        <family val="2"/>
      </rPr>
      <t xml:space="preserve">  </t>
    </r>
    <r>
      <rPr>
        <sz val="12"/>
        <rFont val="Arial"/>
        <family val="2"/>
      </rPr>
      <t xml:space="preserve">Siempre se verifica para el registro contable  los documentos de origen interno o externo que los soporten ejemplo:
Para el registro de los aportes de nomina se debe adjuntar  formulario integrado de aporte 
Para el registro de nomina se debe adjuntar , sabana de nómina con los soportes, documentos que se deben allegar a nomina mediante correo electrónico. (correo electrónico con soportes mes de junio 2023); 
Para la amortización de los convenios se debe allegar el formato(gf-ft-08_ejecucion_de_convenios_v1)como se evidencia en los radicados  Orfeo  20244000001023, 20234000127683,20234000114413 
</t>
    </r>
  </si>
  <si>
    <t xml:space="preserve">La entidad conserva y custodia los documentos soportes a través del Sistema ORFEO.  Lo cual es coherente con la política de cero papel, en el marco del piloto de Oficina “Cero Papel” implementado desde el 23 de junio de 2020 a través de la Circular 014 de 2020, complementada con la Circular 021 de 2020. como se evidencia  en los radicados orfeos 20244000001023, 20234000127683,20234000114413 </t>
  </si>
  <si>
    <r>
      <rPr>
        <b/>
        <u val="single"/>
        <sz val="12"/>
        <rFont val="Arial"/>
        <family val="2"/>
      </rPr>
      <t>En el proceso de gestión contable</t>
    </r>
    <r>
      <rPr>
        <sz val="12"/>
        <rFont val="Arial"/>
        <family val="2"/>
      </rPr>
      <t xml:space="preserve"> Todos los hechos económicos  se registran en comprobantes de contabilidad, ya sea de manera manual o forma automática en el sistema de información, de conformidad con la parametrización de cada documento contable y se elaboran de conformidad con el hecho económico que lo genera, ejemplo comprobantes de egreso, ingreso, ordenes de pago, nomina, etc.,</t>
    </r>
  </si>
  <si>
    <r>
      <t xml:space="preserve">En </t>
    </r>
    <r>
      <rPr>
        <b/>
        <u val="single"/>
        <sz val="12"/>
        <rFont val="Arial"/>
        <family val="2"/>
      </rPr>
      <t>el proceso de gestión contable</t>
    </r>
    <r>
      <rPr>
        <sz val="12"/>
        <rFont val="Arial"/>
        <family val="2"/>
      </rPr>
      <t xml:space="preserve"> todos los hechos económicos se registran de forma cronológicamente, se puede evidenciar en el registro de  los comprobantes de causaciones (CAU) facturas de venta (FV) como se puede evidencia en el numeral 16</t>
    </r>
  </si>
  <si>
    <t>Si, como se puede evidenciar  en los auxiliares y documentos anexados anterioormente</t>
  </si>
  <si>
    <t>Teniendo en cuenta que la entidad parametrizo su contabilidad de conformidad con lo establecido en la Resolución 620 de 2015 los libros de contabilidad se generan automática desde la información registrada en los comprobantes de Contabilidad. (Sistema de Información V Summer) es decir; todo la información que se visualiza en los libros de contabilidad tienen como soporte los comprobantes de contabilidad.</t>
  </si>
  <si>
    <r>
      <rPr>
        <b/>
        <u val="single"/>
        <sz val="12"/>
        <rFont val="Arial"/>
        <family val="2"/>
      </rPr>
      <t>En el proceso de gestión contable</t>
    </r>
    <r>
      <rPr>
        <sz val="12"/>
        <rFont val="Arial"/>
        <family val="2"/>
      </rPr>
      <t xml:space="preserve"> la Contabilidad en la FUGA se lleva mediante un aplicativo contable (vsummer) y el registro primario se hace en los comprobantes de contabilidad, y el sistema con la información  registrada en estos comprobantes genera automáticamente los respectivos libros auxiliares; por lo tanto es razonable, coherente y verificable afirmar que la información registrada en los libros de contabilidad coinciden con los comprobantes de contabilidad.</t>
    </r>
  </si>
  <si>
    <r>
      <rPr>
        <b/>
        <u val="single"/>
        <sz val="12"/>
        <rFont val="Arial"/>
        <family val="2"/>
      </rPr>
      <t>En el proceso de gestión contabl</t>
    </r>
    <r>
      <rPr>
        <sz val="12"/>
        <rFont val="Arial"/>
        <family val="2"/>
      </rPr>
      <t>e al estar la contabilidad sistematizada no existen diferencias entre los libros auxiliares y los comprobantes, por lo que no se realizan ni comprobantes ni ajustes, pero antes de imprimir los libros se corre un proceso para verificar si existen  inconsistencias , si  el sistema reporta inconsistencias se genera  un reproceso de la información y el sistema las corrige, adjunta pantallazo:
RADICADO No 20242000015053   PERTENECIENTE AL EXPEDIENTE No. 202424000201100001E, ANEXO 7</t>
    </r>
  </si>
  <si>
    <r>
      <rPr>
        <b/>
        <u val="single"/>
        <sz val="12"/>
        <rFont val="Arial"/>
        <family val="2"/>
      </rPr>
      <t xml:space="preserve">
En el proceso de gestión contable </t>
    </r>
    <r>
      <rPr>
        <sz val="12"/>
        <rFont val="Arial"/>
        <family val="2"/>
      </rPr>
      <t xml:space="preserve"> cuenta con el plan de sostenibilidad contable (gf-ftpl-01_plan_de_sosteniblidad_contable) para verificar la completitud de los registros contables, con la  información  recibida por las áreas de gestión conforme a las fechas estipuladas en el plan, se verifica las actividades, los soportes y registros contables para posteriormente realizar el  cierre contable mensual, elaborar los estados financieros e informes trimestrales. </t>
    </r>
  </si>
  <si>
    <r>
      <rPr>
        <b/>
        <u val="single"/>
        <sz val="12"/>
        <rFont val="Arial"/>
        <family val="2"/>
      </rPr>
      <t>En el proceso de gestión contable</t>
    </r>
    <r>
      <rPr>
        <sz val="12"/>
        <rFont val="Arial"/>
        <family val="2"/>
      </rPr>
      <t xml:space="preserve">   periódicamente se verifica que la completitud de los registros contables  tal como se evidencia en las actas de conciliación radicado Orfeo 20232400113633, 20232700126563 , y en el seguimiento al plan de sostenibilidad contable Radicado Orfeo  20232400104053</t>
    </r>
  </si>
  <si>
    <r>
      <rPr>
        <b/>
        <u val="single"/>
        <sz val="12"/>
        <rFont val="Arial"/>
        <family val="2"/>
      </rPr>
      <t>En el proceso de gestión contable</t>
    </r>
    <r>
      <rPr>
        <sz val="12"/>
        <rFont val="Arial"/>
        <family val="2"/>
      </rPr>
      <t xml:space="preserve"> una vez se cierra el periodo contable en el aplicativo, los saldos del los libros  de contabilidad son el insumo de los informes contables de convergencia que se trasmite a  la Contaduría General de la Nación por lo que sus saldos están de acuerdo con el último informe trimestral,</t>
    </r>
  </si>
  <si>
    <t>A través del MANUAL DE POLÍTICAS CONTABLES (gf-pd-01_procedimiento_gestion_contable) se evidencia que la entidad  cuenta los  criterios de medición de los hechos económicos establecidos para las cuentas por cobrar, los inventarios, propiedad planta y equipo, activos intangibles, activos y pasivos contingentes los cuales  corresponden al marco normativo aplicable en la FUGA.</t>
  </si>
  <si>
    <t xml:space="preserve">Se socializaron el 07 de diciembre de  2023 radicado Orfeo 20232400126783 </t>
  </si>
  <si>
    <r>
      <t xml:space="preserve">En </t>
    </r>
    <r>
      <rPr>
        <b/>
        <u val="single"/>
        <sz val="12"/>
        <rFont val="Arial"/>
        <family val="2"/>
      </rPr>
      <t>el proceso de gestión contabl</t>
    </r>
    <r>
      <rPr>
        <sz val="12"/>
        <rFont val="Arial"/>
        <family val="2"/>
      </rPr>
      <t>e se tienen en cuenta  las normas emitidas por la contaduría general de la nación par los criterios de medición de los activos, pasivos, ingresos, gastos y costos se aplican conforme al marco normativo que le corresponde a la entidad como se evidencia en las notas a los estados financieros a 31 de diciembre de 2022 radicado Orfeo 20232400021213</t>
    </r>
  </si>
  <si>
    <t>En la Política de Propiedad, Planta y Equipo establecida en el MANUAL DE POLITICAS CONTABLES (gf-mn-01_manual_de_politicas_contables), se definieron los porcentajes de depreciación para los bienes y elementos que dan lugar a depreciación, los cuales de adoptaron en la parametrización del Sistema de Información (Módulo Almacén)
Durante el periodo evaluado los criterios de medición y calculo no sufrieron variaciones de acuerdo con la normatividad vigente,</t>
  </si>
  <si>
    <t xml:space="preserve">En la Política de Propiedad, Planta y Equipo establecida en el MANUAL DE POLITICAS CONTABLES (gf-mn-01_manual_de_politicas_contables_v2_10022021), se definieron los porcentajes de depreciación para los bienes y elementos que dan lugar a depreciación, los cuales de adoptaron en la parametrización del Sistema de Información (Módulo Almacén), </t>
  </si>
  <si>
    <r>
      <rPr>
        <b/>
        <u val="single"/>
        <sz val="12"/>
        <rFont val="Arial"/>
        <family val="2"/>
      </rPr>
      <t>En el proceso de gestión contable</t>
    </r>
    <r>
      <rPr>
        <sz val="12"/>
        <rFont val="Arial"/>
        <family val="2"/>
      </rPr>
      <t xml:space="preserve"> la vida útil de la propiedad, planta y equipo, y la depreciación son objeto de revisión periódica, la revisión de la vigencia 2023 se puede evidenciar en el radicado Orfeo  número  20232700134253
</t>
    </r>
  </si>
  <si>
    <r>
      <rPr>
        <b/>
        <sz val="12"/>
        <rFont val="Arial"/>
        <family val="2"/>
      </rPr>
      <t>El proceso de gestión contable</t>
    </r>
    <r>
      <rPr>
        <sz val="12"/>
        <rFont val="Arial"/>
        <family val="2"/>
      </rPr>
      <t xml:space="preserve"> Durante la vigencia 2023 se verificaron los indicios de deterioro de los activos según la normatividad vigente como se puede verificar en el radicado Orfeo 20242700000783 de acuerdo a los Lineamientos Manual de Procedimientos Administrativos y Contables para el manejo y control de los bienes en las Entidades de Gobierno Distritales. 
</t>
    </r>
  </si>
  <si>
    <r>
      <t xml:space="preserve">
</t>
    </r>
    <r>
      <rPr>
        <b/>
        <u val="single"/>
        <sz val="12"/>
        <rFont val="Arial"/>
        <family val="2"/>
      </rPr>
      <t>El proceso de Gestión Contabl</t>
    </r>
    <r>
      <rPr>
        <sz val="12"/>
        <rFont val="Arial"/>
        <family val="2"/>
      </rPr>
      <t xml:space="preserve">e da cumplimientos de la normatividad que la Contaduría General de la Nación  emite  para el reconocimiento, medición, revelación y presentación de los hechos económicos Resolución 533 de 2015 Resolución 211 de 2021 y Resolución 311 de 2022,  
La entidad ha definido las políticas contables en el manual de MANUAL DE POLITICAS CONTABLES (gf-mn-01_manual_de_politicas_contables), el  procedimiento de  Gestión contable GF-PD-01 y el instructivo de Elaboración de Estados Financieros GF-IN-03 y se tuvieron en cuenta todos los lineamientos establecidos por la Contaduría General de la Nación en el Marco Conceptual, el Marco Normativo Contable para entidades de Gobierno, anexos a la Resolución 533 de 2015 y sus modificaciones; también se contemplaron definiciones y dinámicas emitidas en el Catálogo General de Cuentas para Entidades de Gobierno, anexo a la Resolución 620 de 2015 y sus modificaciones. actualmente esta en proceso de modificación de acuerdo a la ultima actualizaciones emitidas por la CGN.
A través del MANUAL </t>
    </r>
  </si>
  <si>
    <t>El proceso de Gestión Contable da cumplimientos de la normatividad que la Contaduría General de la Nación  emite  para el reconocimiento, medición, revelación y presentación de los hechos económicos Resolución 533 de 2015 Resolución 211 de 2021 y Resolución 311 de 2022,  y establece los criterios para   Medición  Posterior  de cada uno de los elementos de los estados financieros, documentados través del MANUAL DE POLÍTICAS CONTABLES (gf-mn-01_manual_de_politicas_contables)se establecieron con  base en la  normatividad aplicable como se evidencia en las notas a los estados financieros de diciembre 2022. según radicado Orfeo 20232400021213</t>
  </si>
  <si>
    <t>Si se identifican los hechos económicos que deben ser objeto de medición posterior se puede evidenciar en el radicado Orfeo 20232700009693, 20232700008463, 20232700008453.</t>
  </si>
  <si>
    <t>El proceso de Gestión Contable da cumplimientos de la normatividad que la Contaduría General de la Nación  emite  para el reconocimiento, medición, revelación y presentación de los hechos económicos Resolución 533 de 2015 Resolución 211 de 2021 y Resolución 311 de 2022, y consignadas en él. manual de Políticas Contables
se evidencia a través de las revelaciones a los estados financieros a corte de diciembre de 2022, en la aplicación de las políticas contables establecidas en el MANUAL DE POLITICAS CONTABLES (gf-mn-01_manual_de_politicas_contables) y se evidencia en las notas de los estados financieros de diciembre de 2022, radicado Orfeo 20232400021213</t>
  </si>
  <si>
    <t xml:space="preserve">El proceso de Gestión Contable la actualización de los hechos económicos se realiza de manera oportuna teniendo en cuenta que la gestión contable de la entidad se realiza los registros contables por interfaz de los módulos de Contabilidad, nomina y Almacén, el registro  se realiza de acuerdo a la información suministrada al área de contabilidad por las diferentes dependencias y responsables de suministrar la información a la gestión contable  teniendo encuentra el plan de sostenibilidad contable (gf-ftpl-01_plan_de_sosteniblidad)); y la posterior conciliaciones de saldos contables entre contabilidad y sus áreas de gestión con el fin de que los estados financieros reflejen la realidad económica de cada una de las áreas de gestión y por ende de la entidad. se puede evidenciar en los expedientes de Orfeo 202324001800400005E, 202324001800400004E, </t>
  </si>
  <si>
    <t xml:space="preserve">
En lo que va corrido del periodo evaluado  no se presentaron situaciones que implicaran juicios profesionales de expertos ajenos.</t>
  </si>
  <si>
    <t>El proceso de Gestión contable da cumplimientos a lo establecido en el manual de políticas contables y a los procesos y procedimientos establecidos en cumplimientos de la normatividad que la Contaduría General de la Nación  emite y para el caso de la presentación de la información financiera y contable a la Resolución  356 de 2022 numeral 1 establece :"Los informes financieros y contables que deban preparar, presentar y publicar las entidades públicas corresponderán a los siguientes: a) un estado de situación financiera; b) un estado de resultados, un estado de resultado integral o un estado de resultado de la gestión de liquidación, dependiendo del marco normativo que aplique para la elaboración del juego completo de estados financieros; y c) las notas a los informes financieros y contables. 
Adicionalmente da cumplimiento a la resolución 706 de 2016 en a artículo  7 que define los Formularios de la categoría información contable pública - Convergencia que el proceso contable debe reportar
o CGN2015_001_SALDOS_Y_MOVIMIENTOS_CONVERGENCIA
o CGN2015_002_OPERACIONES_RECIPROCAS_CONVERGENCIA
o CGN2016C01_VARIACIONES_TRIMESTRALES_SIGNIFICATIVAS</t>
  </si>
  <si>
    <t>Si, da cuenta de ello el MANUAL DE POLÍTICAS CONTABLES (gf-mn-01_manual_de_politicas_contables), el instructivo de Elaboración de Estados Financieros y a lo establecido en la Resolución 356 de 2022 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t>
  </si>
  <si>
    <t>El proceso de gestión contable publica trimestralmente los estados financieros y contables de acuerdo a lo establecido en la Resolución 356 de 2022 de la CGN. Se puede evidenciar en el link  https://www.fuga.gov.co/transparencia-y-acceso-a-la-informacion-publica/planeacion-presupuesto-informes?field_fecha_de_emision_value=All&amp;term_node_tid_depth=247
Radicado Orfeo 20232400115413, 20232400115413, 20232400080063</t>
  </si>
  <si>
    <t>Si, Se presentaron los estados financieros del 2022 a Junta directiva Radicado Orfeo 20232000034583
y en la rendición de cuentas Radicado Orfeo 20231200020971</t>
  </si>
  <si>
    <t>Sí. Los últimos presentados a la fecha de este informe son con corte a 31 de diciembre de 2022, Radicado 20232400021213 Las cifras contenidas en los estados financieros coinciden con los saldos de los libros de contabilidad ya que los estados financieros  se generan desde el aplicativo contable vsummer.
uga.gov.co/transparencia-y-acceso-a-la-información-publica/planeacion-presupuesto-informes?field_fecha_de_emision_value=All&amp;term_node_tid_depth=247</t>
  </si>
  <si>
    <t xml:space="preserve">Las cifras contenidas en los estados financieros coinciden con los saldos de los libros de contabilidad ya que los estados financieros  se generan desde el aplicativo contable vsummer.  Las cifras contenidas en los estados financieros coinciden con los saldos de los libros de contabilidad ya que los estados financieros  se generan desde el aplicativo contable vsummer. Radicado Orfeo  20232400021213 , Se anexa balance de prueba 25 radicado  No 20242000015053   PERTENECIENTE AL EXPEDIENTE No. 202424000201100001E, ANEXO 8
   </t>
  </si>
  <si>
    <t>SI, antes de la emisión de los estados financieros se hacen conciliaciones entre lo registrado en contabilidad vs información suministrada con las diferentes áreas, esto se puede verificar con la certificación que el contador emite con los estados financieros mensualmente donde certifica que los saldos presentados en los Estados Financieros de la Fundación Gilberto Alzate Avendaño son tomados fielmente de los libros de contabilidad,</t>
  </si>
  <si>
    <t>No se evidencia la implementación de Indicadores Financieros en la gestión contable de la entidad. ya que de la Dirección Distrital de Contabilidad - DDC, es la entidad que consolida la contabilidad del distrito de  Bogotá, la cual se conforma de todos los entes que reportan;  por tanto es la DDC de Bogotá la que calcula estos indicadores financieros.</t>
  </si>
  <si>
    <t>La entidad a través de los estados financieros publicados en su página web link https://fuga.gov.co/transparencia-y-acceso-a-la-informacion-publica/planeacion-presupuesto-informes?field_fecha_de_emision_value=All&amp;term_node_tid_depth=247 , presenta a los usuarios la información financiera de la FUGA,  se incluye el documento comentarios a los estados financieros  se presentan las aclaraciones o ilustración de las principales variaciones dando cumplimiento a  Resolución No. 533 de 2015 y sus modificatorias.</t>
  </si>
  <si>
    <t>Las notas a los estados financieros cumplen con las revelaciones requeridas en las normas para el reconocimiento, medición, revelación y presentación de los hechos económicos del marco normativo aplicable como se puede a evidenciar Estados Financieros al corte de Diciembre de 2022 - Orfeo 20232400021213 , se evidencia que de manera general la entidad atendió lo dispuesto en las Resoluciones de la Contaduría General la Nación, Nos. 193 y 218 del 03 y 29 de diciembre respectivamente, respecto a la presentaciones de las revelaciones y la información a revelar,</t>
  </si>
  <si>
    <t>El contenido de las notas a los estados financieros revela en forma suficiente la información de tipo cualitativo y cuantitativo para que sea útil al usuario de la información como se evidencia aportada Estados Financieros al corte de Diciembre de 2022 - Radicado Orfeo 20232400021213 donde se observa  que de manera general la entidad presenta cualitativa y cuantitativamente la información requerida por la Contaduría General de la Nación a través de sus resoluciones 193 y 2018 el 03 y 29 de diciembre 2020respectivamente y la CARTA CIRCULAR No. 117 30 de diciembre de 2022 de la DDC y sus anexos,  Radicado Orfeo 20232400021213</t>
  </si>
  <si>
    <t>Gestión contable atiende lo dispuesto en las Resoluciones de la Contaduría General la Nación, Nos. 193 y 218 del 03 y 29 de diciembre de 2020 respectivamente, respecto a la presentación de las revelaciones y la información a revelar,  la CARTA CIRCULAR No. 117 30 de diciembre de 2022 de la DDC y sus anexos,</t>
  </si>
  <si>
    <t>Las notas explican la metodologías o la aplicación de juicios profesionales en la preparación de la información, como se puede evidenciar en los estados financieros de diciembre de 2022 Atendiendo a lo expuesto en el manual de políticas contables y los lineamientos establecidos por a Contaduría General de la Nación a través de sus resoluciones 193 y 2018 el 03 y 29 de diciembre 2020respectivamente y la CARTA CIRCULAR No. 117 30 de diciembre de 2022 de la DDC y sus anexos,  Radicado Orfeo 20232400021213</t>
  </si>
  <si>
    <t>La información se genera desde un único aplicativo y es la misma que llega a todos los usuarios y para corroborar esto se hacen conciliaciones,</t>
  </si>
  <si>
    <t>Si, la entidad cuenta con una Política de Gestión del Riesgo V3 2021,se tiene identificado, existe matriz de la entidad donde se presenta un riesgo el cual es Entrega inoportuna de la información financiera.</t>
  </si>
  <si>
    <t>Si, se evidencia a través de los seguimientos trimestrales en la matriz de riesgos y se reporta a la oficina asesora de planeación.</t>
  </si>
  <si>
    <t>existe matriz de la entidad donde se presenta un riesgo el cual es Entrega inoportuna de la información financiera</t>
  </si>
  <si>
    <t>Sí, se establece la probabilidad, ocurrencia e impacto del riesgo identificado. El cual tiene establecido un  control y un plan de tratamiento</t>
  </si>
  <si>
    <t xml:space="preserve"> Sí, se revisan y se monitorea cuatrimestralmente, durante la vigencia 2023 se ajustaron los controles existentes, se puede consultar el último seguimiento realizado en pandora</t>
  </si>
  <si>
    <t>Se evidencia su cumplimiento a través del  Mapa de Riesgos Institucional, en lo que refiere al plan de tratamiento del riesgos.</t>
  </si>
  <si>
    <t>la entidad está obligadas a realizar rendición de cuentas, para lo cual se presentaron estados financiero Los estados financieros con corte a septiembre 30 de 2023 , como se puede evidenciar en el link:
https://fuga.gov.co/sites/default/files/2023-10/Informe_de_Gesti%C3%B3n_Rendici%C3%B3n_de_Cuentas_FUGA2023_COMPLETO.pdf1</t>
  </si>
  <si>
    <t xml:space="preserve"> Las cifras presentadas en los estados financieros con las presentadas en la rendición de cuentas corresponde a la entregada a la publicada en la pagina web de la entidad. se puede consultar en link:
https://www.fuga.gov.co/transparencia-y-acceso-a-la-informacion-publica/planeacion-presupuesto-informes?field_fecha_de_emision_value=All&amp;term_node_tid_depth=247</t>
  </si>
  <si>
    <t>Los estados financieros con corte a septiembre 30 de 2023 incluye el detalle de las principales variaciones de los estados financieros, como se puede evidenciar en el link:
https://fuga.gov.co/sites/default/files/2023-10/Informe_de_Gesti%C3%B3n_Rendici%C3%B3n_de_Cuentas_FUGA2023_COMPLETO.pdf1</t>
  </si>
  <si>
    <t>Los funcionarios involucrados en el proceso contable poseen las habilidades y competencias necesarias para la ejecución de las funciones asociadas  a los  requisitos básicos  de los cargos del Contador  como Profesional especializado 222 grado 06 , y el  Profesional Universitario 219-01. SE anexa la verificación de requisitos de las profesionales Judy Murcia y Leidy Milena Urrego quienes ocupan actualmente los referidos. se anexa verificación de requisitos mínimos RADICADO No 20242000015053   PERTENECIENTE AL EXPEDIENTE No. 202424000201100001E
   Asunto: Evidencias Sistema de control interno contable II semestre de 2023 ANEXO 9</t>
  </si>
  <si>
    <t xml:space="preserve">si, Las personas involucradas en el proceso contable están capacitadas para identificar los hechos económicos propios de la Entidad que tienen impacto contable ya que cumplen el perfil establecido para desempeñar cada cargo  y su experiencia asociada con los cargos que desempeñan.  </t>
  </si>
  <si>
    <t>Tema de capacitación: El 7, 8 y 9 de junio de 2023, se llevo a cabo la capacitación de Reforma Tributaria, donde se trataron las temáticas de Impuestos distritales, retención en la fuente y cambios de reforma, capacitación que fue atendida por las funcionarias del área de gestión financiera.  Los soportes se pueden evidenciar en el radicado de Orfeo 20232800066823</t>
  </si>
  <si>
    <t>Si, Se pueden evidenciar en el radicado de Orfeo 20232800066823</t>
  </si>
  <si>
    <t>Si, los temas a tratar en  la capacitación fue la Reforma Tributaria, donde se trataron las temáticas de Impuestos distritales, retención en la fuente y cambios de reforma, capacitación que fue atendida por las funcionarias del área de gestión financiera</t>
  </si>
  <si>
    <t>De acuerdo a lo registrado en el Balance General en los rubros 13 CUENTAS POR COBRAR y  24 CUENTAS POR PAGAR, se evidencia que  los derechos  y obligaciones se encuentran individualizados en la contabilidad, a través de la gestión realizada desde los sistemas de información de Almacén, Tesorería y Contabilidad (VSummer) y la información reportada por nómina y representación judicial, se adjunta balance de prueba,
No 20242000015053   PERTENECIENTE AL EXPEDIENTE No. 202424000201100001E
   Asunto: Evidencias Sistema de control interno contable II semestre de 2023 ANEXO 10</t>
  </si>
  <si>
    <t>Los derechos y obligaciones se registran y se miden de acuerdo a su individualización según se evidencia en los auxiliares de las cuentas 1311 CUENTAS POR COBRAR y  2401 CUENTAS POR PAGAR POR CONCEPTO DE BIENES Y SERIVICIOS,
No 20242000015053   PERTENECIENTE AL EXPEDIENTE No. 202424000201100001E
   Asunto: Evidencias Sistema de control interno contable II semestre de 2023 ANEXO 11</t>
  </si>
  <si>
    <t>Se encuentran documentados en los procedimientos Gestión de Ingresos,  Gestión de Pagos,  Manejo y Control de Bienes; y Liquidación de Nómina y Prestaciones Sociales, así como en el Manual de Políticas Contables y el procedimiento de Gestión Contable.</t>
  </si>
  <si>
    <t>Se evidencia su cumplimiento a través del  Manual de Políticas Contables adoptado  y los Estados Financieros publicados en la página web de la entidad. (https://fuga.gov.co/transparencia-y-acceso-a-la-informacion-publica/planeacion-presupuesto-informes?field_fecha_de_emision_value=All&amp;term_node_tid_depth=247)</t>
  </si>
  <si>
    <t xml:space="preserve">Si, el proceso de gestión contable registra la información de lo hechos económicos se contabilizan cronológicamente en el programa contable Vsummer
Se adjunta consecutivo de comprobantes de entradas de ingreso (CI), comprobante de egresos (CE) y facturas de venta (FV) generado desde el aplicativo contable Vsummer donde se evidencia número de consecutivo y fecha de registro
RADICADO No 20242000015053   PERTENECIENTE AL EXPEDIENTE No. 202424000201100001E.
</t>
  </si>
  <si>
    <t>Documentar los criterios que de acuerdo a la normatividad aplicable, fueron objeto de verificación e incluir la gestión adelantada de verificación de deterioro para  el rubro activos intangibles.</t>
  </si>
  <si>
    <t>Actualizar y aplicar los lineamientos de la CGN establecidos en las Resoluciones 311 de 2022 del 19/12/2022 y  285 de 2023 del 05/09/2023 respecto a los rubros sobre los cuales se debe incluir la medición posterior.</t>
  </si>
  <si>
    <t>Se evidencia la presentación realizada a la Junta Directiva de la entidad (20232000034583) de los Estados Financieros 2022;  en el acta 2 de 2023 se observa  que este tema se incluye en el ítem 3 del orden del día y que no hay recomendaciones o decisiones sobre lo presentado.
La sesión de Junta Directiva de la vigencia 2024 en la que se presentan los resultados del 2023 aun no se ha realizado.</t>
  </si>
  <si>
    <t xml:space="preserve">De la verificación realizada por el equipo auditor a la  información publicada en la página web de la entidad (https://fuga.gov.co/transparencia-y-acceso-a-la-informacion-publica/planeacion-presupuesto-informes?field_fecha_de_emision_value=All&amp;term_node_tid_depth=247), se evidencia que esta es consistente entre si. </t>
  </si>
  <si>
    <t xml:space="preserve">Se evidencia a través del documento INFORME DE GESTIÓN PARA LA RENDICIÓN DE CUENTAS 2023, de fecha Octubre de 2023 en el ítem 1.3 Estados Financieros. La información presentada en el documento referenciado corresponde al corte de septiembre de 2023 en el cual se incluyen comentarios a los estados financieros comparativos entre junio y septiembre conforme lo establece la normatividad vigente de la CGN (Resolución 356 del  30/12/2022).
</t>
  </si>
  <si>
    <t>Se evidencia a través de los seguimientos trimestrales que deben reportar las áreas sobre su gestión de riesgos y la evaluación realizada por la OCI en el marco de su Plan Anual de Auditorias.</t>
  </si>
  <si>
    <t xml:space="preserve">La 1a.linea de defensa realiza verificaciones de la ejecución del PIC a través de los informes de impacto de actividades presentados trimestralmente (Expediente 202328005001600001E).
</t>
  </si>
  <si>
    <t>El instrumento implementado corresponde al Procedimiento Plan de Mejoramiento: Código: GM-PD-01 Versión: 7: Fecha última actualización: 28/07/2023. (http://www.intranet.fuga.gov.co/proceso-de-gestion-de-mejora).
Se evidencia adicionalmente que la entidad implementó el aplicativo Pandora, a través del cual se sistematiza la formulación, seguimiento y evaluación de las acciones identificadas en sus planes de mejoramiento (Por procesos e Institucional).</t>
  </si>
  <si>
    <t>De acuerdo a la verificación realizada al documento Manual de Políticas Contables, se observa que éstas se articulan con el que hacer de la entidad.</t>
  </si>
  <si>
    <t>De acuerdo a lo observado en el documento Manual de Políticas Contables, se evidencia que los lineamientos establecidos buscan garantizar que los estados contables de la entidad representen fielmente la información financiera.</t>
  </si>
  <si>
    <t>Se cumple a través de los documentos SIG del Proceso Recursos Físicos, específicamente con el procedimiento Manejo y Control de Bienes (RF-PD-01).</t>
  </si>
  <si>
    <t>Los lineamientos se encuentran establecidos en el Manual de Políticas Contables y el Procedimiento Gestión Contable.</t>
  </si>
  <si>
    <t>El cumplimiento del Manual de Funciones, y la implementación de los procesos y procedimientos se verifica por el líder de proceso, mediante el seguimiento a los Planes de la  dependencia y  los informes de evaluación del desempeño, en  los que se establecen compromisos de acuerdo a las funciones asignadas.</t>
  </si>
  <si>
    <t xml:space="preserve">Se establecen a través de los documentos Manual de Políticas Contables, Procedimiento Gestión Contable, Instructivo Elaboración de Estados Financieros y la implementación del formato Cronograma de informes y reportes. </t>
  </si>
  <si>
    <t>En el Manual de Políticas Contables, se observa en el Numeral 7.1 Controles Administrativos, literal c. Actividades de Cierre al final del periodo contable,  los temas que deben tenerse en cuenta para gestionar el cierre anual, que incluye el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t>
  </si>
  <si>
    <t xml:space="preserve">Los lineamientos se encuentran establecidos en el procedimiento Manejo y Control de Bienes y en el Manual de Políticas Contables Versión 3. </t>
  </si>
  <si>
    <t xml:space="preserve">De acuerdo a la verificación realizada por la OCI  los expedientes 202327003101200001E y 202327003101200002E, se observa la realización de Inventarios programados  y no programados; de igual manera se realizan  conciliaciones mensuales con el área de contabilidad  (Expediente  202324001800400005E)
</t>
  </si>
  <si>
    <t>Se establecen a través del Manual de Políticas Contables (Numeral 7.2, literal F) en donde se señala adicionalmente que el proceso de depuración contable se aplicará a la totalidad de los rubros contables del balance de la entidad. Adicionalmente se cumple a través de las funciones del  Comité Técnico de Sostenibilidad Contable.</t>
  </si>
  <si>
    <t xml:space="preserve">Si bien se cumple el criterio se recomienda mantener las acciones implementadas que  permitan garantizar la depuración permanente de los saldos de los rubros conciliados y  asegurar la subsanación de las situaciones identificadas en este proceso de manera oportuna. </t>
  </si>
  <si>
    <t>Se identifican los proveedores a través de la caracterización del proceso de Gestión Financiera y en el procedimiento de gestión contable.</t>
  </si>
  <si>
    <t>De la verificación realizada al Manual de Políticas Contables, se observa que la entidad  identifican los criterios de reconocimiento inicial y posterior que afectan la gestión contable de la entidad, conforme se establece en la Resolución 533 de 2015 Resolución 211 de 2021 y Resolución 311 de 2022 de la CGN.</t>
  </si>
  <si>
    <t>De la validación realizada a la información reportada a través de  los aplicativos de Bogotá Consolida de la Secretaría Distrital de Hacienda y del  aplicativo CHIP de la Contaduría General de la Nación se  observa que se cumple con el criterio evaluado.</t>
  </si>
  <si>
    <t xml:space="preserve">De la verificación aleatoria realizada a la evidencia aportada (20242000015053  Anexo 16), se observa que los comprobantes de entradas de ingreso (CI), comprobante de egresos (CE) y facturas de venta (FV) se encuentran registrados cronológicamente conforme su número consecutivo. Igual situación se presenta con los comprobantes de ajuste (AJU) y los de Causación (CAU) aportados a través de correo electrónico el 16/02/2024.
 </t>
  </si>
  <si>
    <t xml:space="preserve">Los libros de contabilidad se generan de manera automática a partir de la información registrada en los comprobantes de Contabilidad, con lo cual se cumple el criterio. </t>
  </si>
  <si>
    <t>De manera general la entidad atendió lo dispuesto en las Resoluciones de la Contaduría General la Nación 311 de 2022 del 19/12/2022 y  285 de 2023 del 05/09/2023 de la CGN, respecto a la presentación de las revelaciones y la información a contener.
No obstante se evidenciaron debilidades en términos de la identificación de los indicios de deterioros expuestos en el ítem 23</t>
  </si>
  <si>
    <t xml:space="preserve">De conformidad con la información del cierre de vigencia 2023 (Estados Financieros y Revelaciones), se evidencia la explicación de las metodologías aplicadas, las cuales son coherentes con lo dispuesto en el Manual de Políticas Contables.
</t>
  </si>
  <si>
    <t xml:space="preserve">De conformidad con la información del cierre de vigencia 2023  (Estados Financieros y Revelaciones), se evidencia coherencia entre si de la información suministrada en ellos.
</t>
  </si>
  <si>
    <t>De la verificación realizada a los estados financieros publicados, así como las correspondientes revelaciones o comentarios y lo expuesto por la 1a. línea de defensa: "... la estructura de la información generada por el sistema de información (V Summer) desglosada en Clase, Grupos, Cuentas, Subcuentas, Libros Auxiliares y Terceros", se evidencia el cumplimiento del criterio evaluado. En la mesa de trabajo con la contadora del 20/02/2024 se refiere como evidencia el Expediente 202324002700200001E Estados Financieros 2023, lo cuales permiten evaluar el cumplimiento de lo normado.</t>
  </si>
  <si>
    <t xml:space="preserve">De conformidad con los estados financieros y revelaciones al corte de diciembre de 2023 evidenciadas en el expediente 202324002700200001E,  se observa que de manera general la entidad aplicó los criterios de medición establecidos en el Manual de Políticas Contable vigente.
</t>
  </si>
  <si>
    <t xml:space="preserve">Actualizar y aplicar los lineamientos de la CGN establecidos en las Resoluciones 311 de 2022 del 19/12/2022 y  285 de 2023 del 05/09/2023 respecto a los rubros sobre los cuales se debe incluir la medición posterior. </t>
  </si>
  <si>
    <t xml:space="preserve">En el Manual de Políticas Contables, se definieron los lineamientos de depreciación para los bienes y elementos que dan lugar a ello, así como los lineamientos para llevar a cabo la amortización, agotamiento y deterioro; lo anterior en coherencia con lo reportado por la 1a. línea de defensa. Los criterios y aplicabilidad de los mismos se exponen en las revelaciones a los estados financieros 2023 (202324002700200001E Estados Financieros 2023) en los rubros  Cuentas por Cobrar y Activos no generadores de efectivo, adicionalmente se precisa que no se reportó a contabilidad indicio de deterioro de los inventarios y que sobre la propiedad, planta y equipo y en los activos intangibles no se evidenciaron deterioros de acuerdo a lo reportado por Recursos Físicos.
</t>
  </si>
  <si>
    <t xml:space="preserve">Se valida a través de la información publicada en la pagina web de la entidad.
https://fuga.gov.co/transparencia-y-acceso-a-la-informacion-publica/planeacion-presupuesto-informes?field_fecha_de_emision_value=All&amp;term_node_tid_depth=247
Los estados financieros del cierre de la vigencia 2023 evidenciados en el expediente 202324002700200001E  Estados Financieros 2023, corresponden lo dispuesto en el Procedimiento para la Preparación, Presentación y Publicación de los informes Financieros y Contables, incorporados con la Resolución 356 de 2022 y su modificación Resolución 261 de 2023 de la Contaduría General de la Nación.  
</t>
  </si>
  <si>
    <t xml:space="preserve">De manera general la entidad atendió lo dispuesto en las Resoluciones de la Contaduría General la Nación 311 de 2022 del 19/12/2022 y  285 de 2023 del 05/09/2023 de la CGN, respecto a la presentación de las revelaciones y la información a contener.
</t>
  </si>
  <si>
    <t xml:space="preserve">Desde el área de Contabilidad se establecen los documentos, responsables, plazos, entre otros, para la entrega de información a través del Plan de Sostenibilidad Contable y el Cronograma de Informes y Reportes. También se evidencia a que en los procedimientos Gestión de Ingresos,  Gestión de Pagos,  Manejo y Control de Bienes y Liquidación de Nómina y Prestaciones Sociales, se refieren documentos a presentar al área de contabilidad. De forma general los lineamientos se encuentran documentados en el  Manual de Políticas Contables.
</t>
  </si>
  <si>
    <t>Se evidencia la socialización el 26/09/2023 de los procedimientos actualizados de Recursos Físicos (Orfeo 20242000015053 Anexo 4) que incluye específicamente el Procedimiento de Manejo y Control de Bienes. En la socialización participaron colaboradores de Recursos Físicos, Tesorería, Contabilidad y Presupuesto. Adicionalmente se comunicó en forma general a los colaboradores de la entidad el 09/08/2023 a través del Boletín Institucional y la Intranet (https://intranet.fuga.gov.co/node/2952).</t>
  </si>
  <si>
    <t xml:space="preserve">Dar continuidad a la gestión de identificar y depurar las diferencias identificadas en el proceso de conciliación, cumplir con los plazos establecidos en el Plan de Sostenibilidad Contable, asegurar que los soportes correspondan a lo reportado y  circularizar con entidades como el SENA y el ICBF las diferencias a efecto de realizar la depuración que sea pertinente;  con las demás entidades reciprocas seguir depurando las diferencias de tal manera que no se presenten desviaciones altas en lo reportado por la FUGA y éstas.
</t>
  </si>
  <si>
    <t xml:space="preserve">Se evidencia la gestión adelantada periódicamente de análisis, depuración y seguimiento a través de los expedientes referenciados en el monitoreo de la 1a. línea de defensa (Conciliaciones con talento humano  Radicado Orfeo 20242400002863, Conciliaciones Internas Oficina Asesora Jurídica  Expediente Orfeo 202324001800400002E, Conciliaciones Bancarios Expediente Orfeo 202324001800200001E, Conciliaciones Reciprocas Expediente Orfeo 202324001800400006E). Adicionalmente la 1a. línea de defensa aporta evidencia de la gestión realizada en el comité de sostenibilidad contable de depuración de saldos de cuentas de orden radicado (20232400104053).
</t>
  </si>
  <si>
    <t>Se cumple de acuerdo a lo observado en las evidencias aportadas de los numerales 12 y 12.1,  y en consideración a lo reportado por la 1a. Línea de defensa que señala: Es factible por cuanto al tener individualizados los derechos y obligaciones se cuenta con la trazabilidad para determinar la baja o no de las partidas que la constituyen.</t>
  </si>
  <si>
    <t>De la verificación realizada a los estados financieros publicados en la pagina web de la entidad, así como a los reportes de información a través del CHIP (Consolidador de Hacienda e Información Pública), se observa que en términos generales se cumple la normatividad de la CGN vigente.</t>
  </si>
  <si>
    <t>Se verifican los libros auxiliares aportados en los criterios 12 y 12.1 y los allegados en la auditoria al proceso de Gestión Financiera, requeridos a los cortes de marzo y junio de 2023. Respecto al corte de diciembre el proceso aporta a través de correo electrónico el 20/02/2024, los auxiliares de cuentas por pagar y cuentas por cobrar del periodo. Conforme la evidencia aportada se observa el cumplimiento del criterio.</t>
  </si>
  <si>
    <t>Teniendo en cuenta que los registros contables se realizan desde los aplicativos que aportan al sistema de Contabilidad VSUMMER,  y de acuerdo a la validación realizada a la evidencia aportada (CE, FV, CI, AJU y CAU) se observa que los registros contable de los hechos económicos en la entidad se registran cronológicamente.
En la mesa de trabajo con la Contadora del 20/02/2024, precisa que esta gestión la realiza cada profesional responsable del hecho económico, se realiza por autocontrol.</t>
  </si>
  <si>
    <t xml:space="preserve">Teniendo en cuenta que los registros contables se realizan desde los aplicativos que aportan al sistema de Contabilidad VSUMMER,  y de acuerdo a la validación realizada a la evidencia aportada (CE, FV, CI, AJU y CAU) se observa que los registros contable de los hechos económicos en la entidad se registran de manera consecutiva.
Adicionalmente y como resultado de la verificación antes mencionada, en la mesa de trabajo con la Contadora del día 20/02/2024  se verifica in situ desde el aplicativo de Contabilidad (VSUMMER) los consecutivos CAU 188, CAU 195, CAU838, CAU 1518, AJU 29, AJU 36 y CI 30, observándose que estos se encuentran anulados en el sistema.
</t>
  </si>
  <si>
    <t>Considerando que los sistemas de información implementados en la entidad (Humano, Contar, Vsummer) aportan automáticamente o a través de interfaces a la contabilidad general, se evidencia que cada hecho económico registrado se encuentra respaldado con el comprobante correspondiente, lo anterior en coherencia con lo reportado por la 1a. línea de defensa.</t>
  </si>
  <si>
    <t>Se cumple teniendo en cuenta que la información se registra automáticamente a través de los sistemas de información implementados en la entidad, los cuales aportan directamente a Contabilidad, lo cual es coherente con lo reportado por la 1a. Línea de defensa.</t>
  </si>
  <si>
    <t xml:space="preserve">Conforme lo reportado por la 1a. Línea de defensa, el mecanismo implementado es el Plan de Sostenibilidad Contable a través del cual se definen los soportes que deben incluirse en el reporte de información.  Con la verificación de las actividades establecidas en el Plan se cumple la verificación de la completitud de los documentos definidos como soportes en éste.
</t>
  </si>
  <si>
    <t>Se realiza de manera periódica conforme se establece en los plazos del Plan de Sostenibilidad Contable.  La 1a. línea de defensa refiere como evidencia  las actas de conciliación (Orfeo 20232400113633 y 20232700126563)  y  el seguimiento al plan de sostenibilidad contable (20232400104053). Se validan los soportes referenciados lo cual es coherente con el resultado de la auditoria al proceso de Gestión Financiera 2023.</t>
  </si>
  <si>
    <t>Se evidencia en los lineamientos expuestos en el Manual de Políticas Contables y en lo establecido en el Procedimiento de Gestión Contable, con lo cual se cumple el criterio evaluado. Lo anterior en coherencia con lo reportado por la 1a. Línea de defensa.</t>
  </si>
  <si>
    <t>De la verificación realizada al radicado 20232700134253 referenciado como evidencia por la 1a. Línea de  defensa, se observa el ejercicio realizado el 28/12/2023 de revisión de vidas útiles entre Contabilidad y Almacén. El acta y los soportes que hacen parte integral de la misma, dan cuenta de la gestión adelantada y los elementos que fueron evaluados, al corte del 22/12/2023.</t>
  </si>
  <si>
    <t>Se recomienda documentar los criterios que de acuerdo a la normatividad aplicable, fueron objeto de verificación.
Se recomienda incluir la gestión adelantada de verificación de deterioro para  el rubro activos intangibles conforme se establece en el Manual de Políticas Contables.</t>
  </si>
  <si>
    <t xml:space="preserve">Formular acciones de mejora que institucionalmente permitan el cumplimiento de las directrices o lineamientos que garanticen la actualización oportuna de los hechos económicos en la entidad.
</t>
  </si>
  <si>
    <t>De la verificación realizada a la información publicada en la pagina web de la entidad (https://fuga.gov.co/transparencia-y-acceso-a-la-informacion-publica/planeacion-presupuesto-informes?field_fecha_de_emision_value=All&amp;term_node_tid_depth=247) se observa que se elaboran oportunamente los estados financieros.
Se verifica el cargue de los formularios Información Contable Pública - Convergencia de la vigencia 2023 en el CHIP  de la Contaduría General de la Nación (https://www.chip.gov.co/schip_rt/index.jsf), observándose fueron reportados en los trimestres correspondientes: CGN2015-001 Saldos y movimientos Convergencia; CGN2015-002 Operaciones reciprocas convergencia; CGN2016C01 Variaciones trimestrales significativas.
Por último,  de la consulta realizada a las certificaciones de recepción de información de la Contraloría de Bogotá, DC, publicadas en la web de la entidad (https://fuga.gov.co/transparencia-y-acceso-a-la-informacion-publica/planeacion-presupuesto-informes/informes-de-gestion) se observa que se cargó la información anual consolidada el 15/02/2023, cumpliendo los términos establecidos en la Resolución Reglamentaria 002 de 2022 de la Contraloría de Bogotá. Los reportes de la cuenta mensual se cargaron dentro de los plazos señalados en la norma ya mencionada.
Los Estados Financieros correspondientes al cierre de la vigencia fueron verificados a través de la información del expediente 202324002700200001E Estados Financieros 2023, observándose que estos fueron aprobados y firmados dentro de los términos establecidos por la CGN</t>
  </si>
  <si>
    <t>Si bien se cumple el criterio, se recomienda articular la periodicidad de la publicación de los estados financieros establecidas en el Manual de Políticas Contables y el Instructivo Elaboración Estados Financieros, con lo dispuesto en la  Resolución 356 del 30/12/2022 de la Contaduría General de la Nación “Por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 en el numeral 6. Publicación de los Informes Financieros y Contables, precisa que estos se prepararán y publicarán de manera trimestral a partir de la entrada en vigencia de la resolución.</t>
  </si>
  <si>
    <t>La 1a.linea de defensa realiza verificaciones de la ejecución del PIC a través de los informes de impacto de actividades presentados trimestralmente (Expediente 202328005001600001E).
Adicionalmente desde el rol de la 3a. línea de defensa se realizan seguimientos periódicos a través del informe al cumplimiento de Medidas de Austeridad Decreto 492 de 2019 y de manera especifica fue evaluado en el Informe de Seguimiento a la Planeación Institucional realizado en noviembre del 2023.</t>
  </si>
  <si>
    <t xml:space="preserve">Implementar de manera integral los lineamientos establecidos en el Manual de Políticas Contables, específicamente en los ítems de Revelaciones, de los diferentes rubros donde se establecen.
</t>
  </si>
  <si>
    <t>TOTAL DIC 2023</t>
  </si>
  <si>
    <t>Identificación</t>
  </si>
  <si>
    <t>Clasificación</t>
  </si>
  <si>
    <t>Registro</t>
  </si>
  <si>
    <t>Medición Inicial</t>
  </si>
  <si>
    <t>Medición Posterior</t>
  </si>
  <si>
    <t>Presentación de Estados Financieros</t>
  </si>
  <si>
    <t>Se definen a través de los documentos vinculados al proceso de Gstión Contable que incluye el Manual de Política Contable, el procedimiento de Gestión  Contable y el Instructivo Elaboración de Estados Financieros, los cuales se encuentran publicados en la intranet (http://intranet.fuga.gov.co/proceso-de-gestion-financiera) y web de la entidad (https://fuga.gov.co/transparencia-y-acceso-a-la-informacion-publica/normativa/politicas-lineamientos-y-manuales y https://fuga.gov.co/transparencia-y-acceso-a-la-informacion-publica/informacion-entidad/mapa-de-procesos).</t>
  </si>
  <si>
    <t>Se socializaron el 7/12/2023 (radicado 20232400126783) conforme lo reporta la 1a. línea de defensa. La evidencia aportada permite identificar la asistencia de colaboradores de los equipos de trabajo de Nómina, Presupuesto, Recursos Físicos, Tesorería, Oficina Jurídica, Contabilidad y la Subdirección de Gestión Corporativa.  En la presentación se  observa que se socializan  los cambios mas relevantes en las actualizaciones de los procedimientos y formatos de las áreas de gestión de Presupuesto, Contabilidad, Tesorería y se incluye el procedimiento de Caja Menor.</t>
  </si>
  <si>
    <t>Revisar y actualizar la normatividad relacionada en el Manual de Políticas Contables e incluir las recomendaciones generales presentadas por la OCI en la auditoria al proceso de Gestión Financiera 2023 y en este seguimiento.</t>
  </si>
  <si>
    <t>Se socializaron a través del boletín institucional del 10/08/2023 (https://intranet.fuga.gov.co/node/2952) para el procedimiento Plan de Mejoramiento, tal como lo reporta la 1a. línea de defensa. Respecto a la socialización de la nueva herramienta de formulación y seguimiento de los planes de mejoramiento (Pandora), en la auditoria al proceso de Gestión Financiera 2023 se evidenciaron las capacitaciones  realizadas por la Oficina Asesora de Planeación a los Gestores SIG 2023 el 08/03/2023 y 29/08/2023; que incluyeron en los temas relacionados con Planes de Mejoramiento los pasos para su actualización y monitoreo en el aplicativo.</t>
  </si>
  <si>
    <t>Se evidencia a través de las evaluaciones realizadas por la OCI en junio y diciembre de 2023, en las cuales se identifica el monitoreo y seguimiento llevados a cabo por la 1a. y 2a. línea de defensa a la ejecución de las actividades formuladas. Se observa que al corte de diciembre el proceso de gestión Financiera no tenia acciones formuladas en el PMP  y en el PMI tenían 2, las cuales fueron evaluadas por la OCI recomendando su cierre (20231100133053).</t>
  </si>
  <si>
    <t>Se socializaron el 7/12/2023 (radicado 20232400126783) conforme lo reporta la 1a. línea de defensa. La evidencia aportada permite identificar la asistencia de colaboradores de los equipos de trabajo de Nómina, Presupuesto, Recursos Físicos, Tesorería, Oficina Jurídica, Contabilidad y la Subdirección de Gestión Corporativa. En la presentación se  observa que se socializan  los cambios mas relevantes en las actualizaciones de los procedimientos y formatos de las áreas de gestión de Presupuesto, Contabilidad, Tesorería y se incluye el procedimiento de Caja Menor.</t>
  </si>
  <si>
    <t xml:space="preserve">Se encuentra establecido en los documentos SIG del proceso de Gestión Financiera, específicamente en la Caracterización del proceso, el Manual de Políticas Contables, el Instructivo de Elaboración de Estados Financieros, los procedimientos Gestión Contable, Ingresos, Pagos, Inversiones,  Presentación de Obligaciones Tributarias tanto distritales como nacionales y en los procedimientos transversales de Liquidación de Nómina y Prestaciones Sociales y Manejo y Control de Bienes. También se establecen responsables, plazos e información a reportar en el Cronograma de Informes y Reportes y en el Plan de Sostenibilidad Contable. </t>
  </si>
  <si>
    <t xml:space="preserve">Se evidencia a través de los expedientes 202327003101200001E Inventario General de Bienes 2023 y 202327003101200001E Inventario No programado 2023, en los cuales se observan los informes de Inventarios programados  y no programados para cada una de las dependencias de la entidad; de igual manera se realizan  conciliaciones mensuales con el área de contabilidad  (Expediente 202327000200900002E Actas de cierre contable de inventarios 2023).
</t>
  </si>
  <si>
    <t>Se socializaron el 7/12/2023 (radicado 20232400126783) conforme lo reporta la 1a. línea de defensa. La evidencia aportada permite identificar la asistencia de colaboradores de los equipos de trabajo de Nómina, Presupuesto, Recursos Físicos, Tesorería, Oficina Jurídica, Contabilidad y la Subdirección de Gestión Corporativa. En la presentación se  observa que se socializan  los cambios mas relevantes en las actualizaciones de los procedimientos y formatos de las áreas de gestión de Presupuesto, Contabilidad, Tesorería e incluye temas relacionados con las conciliaciones que se realizan con áreas como Talento Humano, Recursos Físicos, Tesorería y las conciliaciones de operaciones recíprocas.</t>
  </si>
  <si>
    <t>La definición de las responsabilidades y la segregación de éstas, que incluyen la autorización y registro de las operaciones, entre otros; se encuentran establecidas en los procedimientos vinculados a las áreas que generan hechos económicos en  la entidad y  en el procedimiento de Gestión Contable ( gf-pd-01_procedimiento_gestion_contable_v13_19122022). Adicionalmente en las Resoluciones Internas 195 de 2017, 020 de 2020 y 113 de 2022 se identifican las funciones específicas de cada uno de los funcionarios vinculados al proceso de Gestión Financiera.</t>
  </si>
  <si>
    <t>Se socializaron el 7/12/2023 (radicado 20232400126783) conforme lo reporta la 1a. línea de defensa. La evidencia aportada permite identificar la asistencia de colaboradores de los equipos de trabajo de Nómina, Presupuesto, Recursos Físicos, Tesorería, Oficina Jurídica, Contabilidad y la Subdirección de Gestión Corporativa. En los procedimientos y otros documentos SIG del proceso de Gestión Financiera socializados, se identifican los roles y responsabilidades en el desarrollo de cada una de las actividades establecidas.</t>
  </si>
  <si>
    <t>Se socializaron el 7/12/2023 (radicado 20232400126783) conforme lo reporta la 1a. línea de defensa. La evidencia aportada permite identificar la asistencia de colaboradores de los equipos de trabajo de Nómina, Presupuesto, Recursos Físicos, Tesorería, Oficina Jurídica, Contabilidad y la Subdirección de Gestión Corporativa. La presentación  incluye los cambios e impactos de las actualizaciones de la unidad de gestión de Contabilidad, evidenciándose el objetivo de tener mayor control de los informes a consolidar y presentar a las diferentes entidades de control, con el formato Cronograma de Informes y Reportes implementado desde el 2021.</t>
  </si>
  <si>
    <t>Se socializaron el 7/12/2023 (radicado 20232400126783) conforme lo reporta la 1a. línea de defensa. La evidencia aportada permite identificar la asistencia de colaboradores de los equipos de trabajo de Nómina, Presupuesto, Recursos Físicos, Tesorería, Oficina Jurídica, Contabilidad y la Subdirección de Gestión Corporativa. En la presentación se  observa que se socializan  los cambios mas relevantes en las actualizaciones de los procedimientos y formatos de las áreas de gestión de Presupuesto, Contabilidad, Tesorería e incluye temas relacionados con el Manual de Políticas Contables.</t>
  </si>
  <si>
    <t xml:space="preserve">Se valida el cumplimiento del criterio a través de las actas relacionadas en el Expediente: 202324000201100001EE   Actas del Comité Técnico de Sostenibilidad del Sistema Contable 2023, llevadas a cabo entre mayo y noviembre de 2023.
</t>
  </si>
  <si>
    <t>Conforme lo evidenciado en el Plan de Sostenibilidad Contable se observa el cumplimiento del criterio evaluado.</t>
  </si>
  <si>
    <t>De lo observado en el documento Caracterización Proceso Gestión Financiera, se evidencia que identifican los receptores de la información originada por el área contable.</t>
  </si>
  <si>
    <t>De la verificación realizada al balance de prueba aportado como evidencia, se observa que se individualizan los derechos y obligaciones de la entidad (rubros 13 y 24) -  20242000015053 Anexo 10.</t>
  </si>
  <si>
    <t>De la verificación realizada  a los libros auxiliares de las cuentas 13 y 24 aportados como evidencia, se observa que se cumple con el criterio evaluado. 2024200001505 Anexo 11.</t>
  </si>
  <si>
    <t>Se socializaron el 7/12/2023 (radicado 20232400126783) conforme lo reporta la 1a. línea de defensa. La evidencia aportada permite identificar la asistencia de colaboradores de los equipos de trabajo de Nómina, Presupuesto, Recursos Físicos, Tesorería, Oficina Jurídica, Contabilidad y la Subdirección de Gestión Corporativa. En la presentación se  observa que se socializan  los cambios mas relevantes en las actualizaciones de los procedimientos y formatos del área de gestión Contable que incluye el Manual de Políticas Contables.</t>
  </si>
  <si>
    <t>Los lineamientos de depreciación, amortización se encuentran articulados en la  Parametrización del Sistema de Información Contar (Módulo Almacén); lo anterior en coherencia con lo reportado por la 1a. línea de defensa. Los criterios y aplicabilidad de los mismos se exponen en. las revelaciones a los estados financieros al cierre de la vigencia 2023  (202324002700200001E Estados Financieros 2023).</t>
  </si>
  <si>
    <t>Se evidencia la aplicación de diferentes controles para garantizar que la información sea coherente respecto a los saldos a reportar (Conciliaciones, certificación de la información reportada, sistemas de información implementados con interfaces para la articulación de lo registrado).</t>
  </si>
  <si>
    <t>De acuerdo a la Política de Gestión del Riesgo V4 2022, los mecanismos de implementación y monitoreo se encuentran articulados con la Guía de Administración del Riesgo del DAFP y lo formulado  en el Mapa de Riesgos Institucional (Matriz Consolidada de Riesgos), donde se identifican 2 riesgos asociados al proceso de gestión financiera.</t>
  </si>
  <si>
    <t>Se da cumplimiento de lo normado a través de la gestión adelantada de identificación, análisis y evaluación del riesgo, los cuales se encuentran registrados en el Mapa de riesgos institucional  (Matriz Consolidada de Riesgos).</t>
  </si>
  <si>
    <t>Se evidencia su cumplimiento a través del  Mapa de Riesgos Institucional  (Matriz Consolidada de Riesgos), en lo que refiere al plan de tratamiento del riesgos, así como en los ejercicios de monitoreo realizados por la 1a y 2a línea de defensa y en el seguimiento llevado a cabo por la 3a línea de defensa.</t>
  </si>
  <si>
    <t>Se evidencia su cumplimiento a través del  Mapa de Riesgos Institucional  (Matriz Consolidada de Riesgos), en los ejercicios de monitoreo trimestral realizados por la 1a y 2a línea de defensa y en el seguimiento llevado a cabo por la 3a línea de defensa.</t>
  </si>
  <si>
    <t>Se observa que los funcionarios involucrados en el proceso contable cumplieron los requisitos habilitantes en el proceso de convocatoria para suplir esos cargos, por lo cual en términos generales poseen las habilidades y competencias necesarias para la ejecución de las funciones asociadas  a los  requisitos básicos  de los cargos del Contador  como Profesional especializado 222 grado 06 , y el  Profesional Universitario 219-01. (Anexo 9 Radicado 20242000015053).</t>
  </si>
  <si>
    <t xml:space="preserve">Se verifica la información reportada en los estados de situación financiera y de resultados, frente a los balances de prueba de marzo, junio, septiembre, noviembre y diciembre; observándose que la información es coherente entre si. 
</t>
  </si>
  <si>
    <t>De la verificación realizada a la información publicada en la página web de la entidad (https://fuga.gov.co/transparencia-y-acceso-a-la-informacion-publica/planeacion-presupuesto-informes?field_fecha_de_emision_value=All&amp;term_node_tid_depth=247) se observa que se elaboran oportunamente los estados financieros.
Se verifica el cargue de los formularios Información Contable Pública - Convergencia de la vigencia 2023 en el CHIP  de la Contaduría General de la Nación (https://www.chip.gov.co/schip_rt/index.jsf), observándose fueron reportados en los trimestres correspondientes: CGN2015-001 Saldos y movimientos Convergencia; CGN2015-002 Operaciones reciprocas convergencia; CGN2016C01 Variaciones trimestrales significativas.
Por último,  de la consulta realizada a las certificaciones de recepción de información de la Contraloría de Bogotá, DC, publicadas en la web de la entidad (https://fuga.gov.co/transparencia-y-acceso-a-la-informacion-publica/planeacion-presupuesto-informes/informes-de-gestion) se observa que se cargó la información anual consolidada el 15/02/2023, cumpliendo los términos establecidos en la Resolución Reglamentaria 002 de 2022 de la Contraloría de Bogotá. Los reportes de la cuenta mensual se cargaron dentro de los plazos señalados en la norma ya mencionada.
Los Estados Financieros correspondientes al cierre de la vigencia fueron verificados a través de la información del expediente 202324002700200001E Estados Financieros 2023, observándose que estos fueron aprobados y firmados dentro de los términos establecidos por la CGN.</t>
  </si>
  <si>
    <t>Conforme la verificación realizada por la OCI a la evidencia referenciada por la 1a. línea de defensa (Conciliaciones con Talento Humano Expediente  202324001800400004E, Recursos físicos 202324001800400005E, Conciliaciones Bancarias 202324001800200001E, Conciliaciones Reciprocas  202324001800400006E), se observa que se  llevan a cabo conciliaciones; sin embargo,  en la auditoria al proceso de Gestión Financiera se evidenció:
a. La oportunidad de la gestión realizada para depurar las novedades evidenciadas en los ejercicios de conciliación (Talento Humano); b. No en todos los periodos se cumple con el plazo establecido en el Plan de Sostenibilidad Contable (Recursos Físicos y Oficina Jurídica); c. La evidencia aportada no permite evidenciar el proceso (Conciliación Anual de Pasivos entre Presupuesto y Contabilidad); d. No hay articulación de las situaciones identificadas en las  conciliaciones con los reportes presentados (Recursos Físicos).</t>
  </si>
  <si>
    <r>
      <t xml:space="preserve">Se observa la gestión adelantada por Contabilidad para dar cumplimiento a lo establecido en el procedimiento y en la aplicación de los controles (20242000015053 Anexo 6). Adicionalmente la 1a. línea de defensa reporta la gestión realizada con </t>
    </r>
    <r>
      <rPr>
        <sz val="12"/>
        <color indexed="8"/>
        <rFont val="Arial"/>
        <family val="2"/>
      </rPr>
      <t xml:space="preserve">Talento Humano, Recursos Físicos y Subdirección Centro; sin embargo, no se evidencian de manera clara las actividades de orden administrativas  dadas respecto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t>
    </r>
  </si>
  <si>
    <r>
      <t>E</t>
    </r>
    <r>
      <rPr>
        <sz val="12"/>
        <color indexed="8"/>
        <rFont val="Arial"/>
        <family val="2"/>
      </rPr>
      <t>valuar las acciones que se han implementado para garantizar el cumplimiento de lo dispuesto en el Manual de Políticas Contables con relación al cierre integral de la información producida en las áreas que generan hechos económicos y documentar la gestión realizada.</t>
    </r>
  </si>
  <si>
    <t>Conforme lo observado en el Manual de Políticas Contables Versión 3, se evidencia que se identifican los hechos económicos sobre los cuales se realiza la medición posterior para los rubros de  Cuentas por Cobrar, Inventarios, Activos Intangibles, Provisiones, Propiedades, Planta y Equipo, Activos y Pasivos Contingentes.
No se evidencian en el Manual de Políticas Contables los criterios de medición posterior relacionados con: Cuentas por Pagar, Bienes de Uso Público, Bienes Históricos y Culturales y Arrendamientos de conformidad con lo establecido en las Resoluciones 311 de 2022 del 19/12/2022 y  285 de 2023 del 05/09/2023 de la CGN.
Adicionalmente de la verificación aleatoria realizada a las revelaciones al corte diciembre 2023 se observa que incluye lo relacionado con Inventarios, Propiedad, Planta y Equipo y Activos Intangibles. Sin embargo, en lo revelado para Activos Intangibles no es posible identificar de manera clara para cada clase de activo relacionado en el detalle de saldos y movimientos (licencias y Software), los aspectos referenciados en el manual en el ítem 6.4.5.8 (numerales b a f)</t>
  </si>
  <si>
    <t>• En el marco del plan de mejoramiento del proceso, implementar acciones efectivas que permitan garantizar la eliminación de las causas que dieron origen a las situaciones evidenciadas en la auditoría al proceso de gestión Financiera 2023.
• Incluir en las revelaciones, los criterios para el registro de la gestión de los deterioros en los activos intangibles.
• Establecer los  lineamientos para las actividades de cierre al final del periodo contable, en los temas relacionados con el cierre de compras y presupuesto, recibo a satisfacción de bienes y servicios, reconocimiento de derechos, elaboración de inventario de bienes, legalización de caja menor, entre otros, conforme se señala en el Manual de Políticas Contables.
• Articular en el Manual de Políticas Contables de la entidad, la periodicidad de la publicación de los estados financieros, con lo normado por la Contaduría General de la Nación. 
• Incluir en el Manual de Políticas Contables, los criterios de medición posterior relacionados con: Cuentas por Pagar, Bienes de Uso Público, Bienes Históricos y Culturales y Arrendamientos de conformidad con lo establecido en las Resoluciones 311 de 2022 del 19/12/2022 y  285 de 2023 del 05/09/2023 de la CGN.</t>
  </si>
  <si>
    <t>Conforme lo observado en el Manual de Políticas Contables Versión 3, se evidencia que se establecen criterios de medición posterior para Cuentas por Cobrar, Inventarios, Activos Intangibles, Provisiones, Propiedades, Planta y Equipo, Activos y Pasivos Contingentes; lo anterior en coherencia con lo reportado por la 1a. Línea de defensa.
No se evidencian en el Manual de Políticas Contables los criterios de medición posterior relacionados con:  Cuentas por Pagar, Bienes de Uso Público, Bienes Históricos y Culturales y Arrendamientos de conformidad con lo establecido en las Resoluciones 311 de 2022 del 19/12/2022 y  285 de 2023 del 05/09/2023 de la CGN.</t>
  </si>
  <si>
    <t>Se evidencia a través de la información dispuesta en el expediente 202324002700200001E Estados Financieros 2023 y lo publicado en la página web (https://fuga.gov.co/transparencia-y-acceso-a-la-informacion-publica/planeacion-presupuesto-informes?field_fecha_de_emision_value=All&amp;term_node_tid_depth=247), que se presenta la información financiera de la entidad de conformidad con lo establecido en las Normas para el Reconocimiento, Medición, Revelación y Presentación de los Hechos económicos y el Procedimiento para la Preparación, Presentación y Publicación de los Financieros y Contables del marco normativo para entidades del gobierno de la Contaduría General de la Nación, respecto a la periodicidad, estados financieros, comentarios y certificaciones.
No obstante, en la información presentada en las revelaciones al cierre de la vigencia 2023, se evidencia que no hay suficiente ilustración respecto a la identificación de los criterios de indicio de deterioro de activos intangibles e Inventarios y la medición posterior de Cuentas por Pagar, Bienes de Uso Público, Bienes Históricos y Culturales y Arrendamientos .</t>
  </si>
  <si>
    <r>
      <t xml:space="preserve">De la verificación realizada al expediente 202328005001900001E Plan Institucional de Capacitación – 2023, se observa que dentro del PIC se estableció la actividad: </t>
    </r>
    <r>
      <rPr>
        <b/>
        <sz val="12"/>
        <color indexed="8"/>
        <rFont val="Arial"/>
        <family val="2"/>
      </rPr>
      <t xml:space="preserve">Capacitación Reforma Tributaria, </t>
    </r>
    <r>
      <rPr>
        <sz val="12"/>
        <color indexed="8"/>
        <rFont val="Arial"/>
        <family val="2"/>
      </rPr>
      <t>la cual se ejecutó conforme se evidencia en el radicado 20232800066823 de fecha 13/06/2023.</t>
    </r>
  </si>
  <si>
    <t xml:space="preserve">Se evidencia a través del ítem 1.3 Estados Financieros del documento INFORME DE GESTIÓN PARA LA RENDICIÓN DE CUENTAS 2023 de fecha Octubre de 2023 publicada en la pagina web de la entidad (https://fuga.gov.co/sites/default/files/2023-10/Informe_de_Gesti%C3%B3n_Rendici%C3%B3n_de_Cuentas_FUGA2023_COMPLETO.pdf) . La información presentada en el documento, referencia los estados publicados al corte de septiembre de 2023.
</t>
  </si>
  <si>
    <r>
      <t>La evidencia aportada (20242700000783) da cuenta de la gestión realizada para determinar al cierre del ejercicio 2023, los indicios de deterioro de los bienes muebles e inmuebles (20232700128013) que incluye los certificados de las sedes de la entidad y la matriz "Deterioro en Activos no generadores de Efectivo". Adicionalmente en las revelaciones 2023 se señala que el deterioro a las Cuentas por Cobrar, se realizó conforme lo dispuesto en la Circular 122 de 2023 de la Dirección Distrital de la Secretaria de Hacienda de Bogotá (Metodología de la Estimación de pérdidas crediticias esperadas).
No obstante lo anterior, no se identifica de manera clara la gestión realizada sobre los bienes clasificados como activos intangibles con vida útil indefinida, con vida últil finita, activos intangibles a los que ya se le hubiere reconocido deterioro, entre otros criterios (Item 6.4.5.6. del Manual de Políticas Contables), por cuanto sólo se señala que no hubo evidencia de deterioro en la vigencia;  adicionalmente se precisa que no se reportó a contabilidad indicios de deterioro de los inventarios, por lo que no es claro si se realizó o no la evaluación del deterioro.</t>
    </r>
    <r>
      <rPr>
        <i/>
        <sz val="12"/>
        <color indexed="8"/>
        <rFont val="Arial"/>
        <family val="2"/>
      </rPr>
      <t xml:space="preserve">
</t>
    </r>
  </si>
  <si>
    <t>La 1a. línea de defensa reporta que se cumple teniendo en cuenta que los registros contables se realizan por interfaz a través de los módulos de Contabilidad, Nómina y Almacén, y que esta se hace de acuerdo a la información suministrada a contabilidad por las diferentes dependencias y responsables conforme se establece en el plan de sostenibilidad contable y que con las conciliaciones de los saldos con las diferentes unidades de gestión que aportan en el flujo de información, los estados financieros reflejan la realidad económica de la entidad. La evidencia aportada corresponde a los expedientes de las conciliaciones con Recursos Físicos y Talento Humano (202324001800400005E y 202324001800400004E).
Sin embargo, en la auditoria al proceso de Gestión Financiera 2023 se evidenció: 
• No se cumplen de manera integral los plazos establecidos en el Plan de Sostenibilidad Contable para la entrega de la información a  Contabilidad. (Gestión de Talento Humano - Recursos Físicos).
• No se realizan de manera oportuna los ajustes o depuraciones que se evidencian en el proceso de conciliación (Gestión de Talento Humano).</t>
  </si>
  <si>
    <t>De acuerdo con lo registrado por la 1a. Línea de defensa en el ejercicio de monitoreo, en el 2023 no se presentaron situaciones que implicaran juicios profesionales de expertos ajenos,</t>
  </si>
  <si>
    <t xml:space="preserve">En el Plan de Sostenibilidad Contable Versión 1 (GF-FTP-01), se identifican de manera clara los documentos soportes. Adicionalmente, en la auditoria al Proceso de Gestión Financiera 2023 se evidenció que Talento Humano, Recursos Físicos, Tesorería, Presupuesto, Subdirecciones Misionales y la Oficina Jurídica, presentan estos soportes para respaldar los hechos económicos registrados, por lo cual en términos generales se cumple el criterio evaluado.
</t>
  </si>
  <si>
    <t>Se verifica de manera aleatoria los expedientes de Gestión de Talento Humano, Tesorería incluido Caja Menor, Presupuesto y los radicados señalados en el monitoreo correspondientes a los soportes de las subdirecciones misionales, observándose que de manera general se da cumplimiento al criterio evaluado.</t>
  </si>
  <si>
    <t xml:space="preserve">Teniendo en cuenta que los registros contables se realizan desde los aplicativos que aportan al sistema de Contabilidad VSUMMER,  y de acuerdo a la validación realizada a la evidencia aportada (CE, FV, CI, AJU y CAU) se observa que los registros contable de los hechos económicos en la entidad se registran cronológicamente.
</t>
  </si>
  <si>
    <t>Se validan las evidencias referenciadas por la 1a. Línea de defensa, relacionadas con los documentos externos internos que soportan los hechos económicos de nomina y recursos en admnistración,  donde se observa que se cumple el criterio.</t>
  </si>
  <si>
    <t xml:space="preserve">De manera general se ha implementado el Manual de Políticas  Contables; no obstante,  se evidencia:
• No se cumple de manera integral los plazos establecidos en el Plan de Sostenibilidad Contable para la entrega de la información a la unidad de gestión de Contabilidad. (Gestión de Talento Humano - Recursos Físicos). Auditoria Proceso Gestión Financiera 2023.
• No se realizan de manera oportuna los ajustes o depuraciones que se evidencian en el proceso de conciliación (Gestión de Talento Humano). Auditoria Proceso Gestión Financiera 2023.
• Las revelaciones no identifican en forma clara, los criterios aplicados para reportar los deterioros de los activos intangibles.
• No se incluyen  en el Plan de Sostenibilidad Contable las comunicaciones a entes externos para el suministro oportuno de información, referenciado como control administrativo en el Manual de Políticas Contables. Auditoria Proceso Gestión Financiera 2023.
•  No se evidencian los lineamientos impartidos frente a las actividades de cierre al final del periodo contable, respecto al cierre de compras y presupuesto, recibo a satisfacción de bienes y servicios, reconocimiento de derechos, elaboración de inventario de bienes, legalización de caja menor, entre otros; conforme se señala en el Manual de Políticas Contables.
• No se encuentran articulados en el Manual de Políticas Contables de la entidad, la periodicidad de la publicación de los estados financieros conforme lo normado por la Contaduría General de la Nación. Actualmente la información se publica de manera  trimestral en cumplimiento de la norma externa pero el Manual de Políticas Contables  señala que la publicación debe realizarse mensualmente. 
• El Manual de Políticas Contables no incluye los criterios de medición posterior relacionado con: Cuentas por Pagar, Bienes de Uso Público, Bienes Históricos y Culturales y Arrendamientos de conformidad con lo establecido en las Resoluciones 311 de 2022 del 19/12/2022 y  285 de 2023 del 05/09/2023 de la CGN.
</t>
  </si>
  <si>
    <t xml:space="preserve">Se observa que se elaboran y publican oportunamente los estados financieros (https://www.fuga.gov.co/transparencia-y-acceso-a-la-informacion-publica/planeacion-presupuesto-informes?field_fecha_de_emision_value=2&amp;term_node_tid_depth=247) .
Se verifica el cargue de los formularios Información Contable Pública - Convergencia de la vigencia 2023 en el CHIP  de la Contaduría General de la Nación (https://www.chip.gov.co/schip_rt/index.jsf), observándose que fueron reportados en los trimestres correspondientes: CGN2015-001 Saldos y movimientos Convergencia; CGN2015-002 Operaciones reciprocas convergencia; CGN2016C01 Variaciones trimestrales significativas. Respecto al corte a diciembre, fue reportado el 12/02/2024, cumpliendo con el plazo establecido en el Instructivo 001 del 12/12/2023 de la CGN y la Resolución 411 de 2023 Articulo 11 (15/02/2024).
Teniendo en cuenta que en este criterio se valida la oportuna presentación de la información financiera y no solo de los estados financieros, se verifica el reporte de la categoría CUIPO - CATEGORIA UNICA DE INFORMACION DEL PRESUPUESTO ORDINARIO, observándose el cargue dentro de los plazos establecidos de los formularios A. Programación de Ingresos, B. Ejecución de Ingresos, C. Programación de Gastos , D. Ejecución de Gastos y  E. D secciones presupuestales adicionales, correspondiente a los cortes de marzo, junio y septiembre; la información al corte de diciembre se reportó el 13/02/2024 dentro del plazo establecido por la CGN. 
Por último,  de la consulta realizada a las certificaciones de recepción de información de la Contraloría de Bogotá, DC, publicadas en la web de la entidad (https://fuga.gov.co/transparencia-y-acceso-a-la-informacion-publica/planeacion-presupuesto-informes/informes-de-gestion) se observa que se cargó la información anual consolidada entre el 14 y 15/02/2023, (Plazo máximo el 15/02/2023 - Resolución Reglamentaria 002 de 2022 de la Contraloría de Bogotá). Los reportes de la cuenta mensual se cargaron conforme lo establecido en la Resolución Reglamentaria 002 de 2022 de la Contraloría de Bogotá (7o. día hábil del siguiente mes).
Se verifica en el expediente 202324002700200001E Estados Financieros 2023, los Estados de Situación Financiera, Estado de Resultados y Notas,  observándose que los mismos fueron firmados dentro de los plazos establecidos en la Resolución 356 de 2022. Para el corte de Diciembre se evidencia adicionalmente el Estado de Cambios en el Patrimonio a diciembre de 2023, con lo cual se cumple lo dispuesto por la CGN. </t>
  </si>
  <si>
    <t>Si bien se cumple el criterio, se recomienda revisar los lineamientos expuestos en la Guía para la Administración del Riegos y el diseño de controles en entidades Públicas Versión 6 del Departamento Administrativo de la Función Pública, específicamente en lo relacionado con los riesgos fiscales.</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</si>
</sst>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_);_(* \(#,##0.0\);_(* &quot;-&quot;_);_(@_)"/>
    <numFmt numFmtId="197" formatCode="0.0000"/>
    <numFmt numFmtId="198" formatCode="0.000"/>
    <numFmt numFmtId="199" formatCode="_(* #,##0.00_);_(* \(#,##0.00\);_(* &quot;-&quot;_);_(@_)"/>
    <numFmt numFmtId="200" formatCode="0.0000000"/>
    <numFmt numFmtId="201" formatCode="0.00000000"/>
    <numFmt numFmtId="202" formatCode="0.000000000"/>
    <numFmt numFmtId="203" formatCode="0.000000"/>
    <numFmt numFmtId="204" formatCode="0.00000"/>
    <numFmt numFmtId="205" formatCode="0.0"/>
    <numFmt numFmtId="206" formatCode="_(* #,##0.000_);_(* \(#,##0.000\);_(* &quot;-&quot;??_);_(@_)"/>
    <numFmt numFmtId="207" formatCode="_(* #,##0.0_);_(* \(#,##0.0\);_(* &quot;-&quot;??_);_(@_)"/>
    <numFmt numFmtId="208" formatCode="_(* #,##0_);_(* \(#,##0\);_(* &quot;-&quot;??_);_(@_)"/>
  </numFmts>
  <fonts count="64">
    <font>
      <sz val="10"/>
      <name val="Arial"/>
      <family val="0"/>
    </font>
    <font>
      <b/>
      <sz val="12"/>
      <name val="Arial"/>
      <family val="2"/>
    </font>
    <font>
      <sz val="9"/>
      <name val="Tahoma"/>
      <family val="2"/>
    </font>
    <font>
      <b/>
      <sz val="9"/>
      <name val="Tahoma"/>
      <family val="2"/>
    </font>
    <font>
      <b/>
      <sz val="10"/>
      <name val="Arial"/>
      <family val="2"/>
    </font>
    <font>
      <b/>
      <sz val="14"/>
      <name val="Arial"/>
      <family val="2"/>
    </font>
    <font>
      <b/>
      <sz val="8"/>
      <name val="Arial"/>
      <family val="2"/>
    </font>
    <font>
      <u val="single"/>
      <sz val="10"/>
      <name val="Arial"/>
      <family val="2"/>
    </font>
    <font>
      <sz val="14"/>
      <name val="Arial"/>
      <family val="2"/>
    </font>
    <font>
      <u val="single"/>
      <sz val="14"/>
      <name val="Arial"/>
      <family val="2"/>
    </font>
    <font>
      <sz val="12"/>
      <name val="Arial"/>
      <family val="2"/>
    </font>
    <font>
      <b/>
      <u val="single"/>
      <sz val="12"/>
      <name val="Arial"/>
      <family val="2"/>
    </font>
    <font>
      <u val="single"/>
      <sz val="12"/>
      <name val="Arial"/>
      <family val="2"/>
    </font>
    <font>
      <sz val="12"/>
      <color indexed="8"/>
      <name val="Arial"/>
      <family val="2"/>
    </font>
    <font>
      <b/>
      <sz val="12"/>
      <color indexed="8"/>
      <name val="Arial"/>
      <family val="2"/>
    </font>
    <font>
      <i/>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5"/>
      <color indexed="12"/>
      <name val="Arial"/>
      <family val="2"/>
    </font>
    <font>
      <u val="single"/>
      <sz val="5.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60"/>
      <name val="Arial"/>
      <family val="2"/>
    </font>
    <font>
      <sz val="14"/>
      <color indexed="8"/>
      <name val="Arial"/>
      <family val="2"/>
    </font>
    <font>
      <b/>
      <sz val="14"/>
      <color indexed="10"/>
      <name val="Arial"/>
      <family val="2"/>
    </font>
    <font>
      <sz val="14"/>
      <color indexed="6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5"/>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C00000"/>
      <name val="Arial"/>
      <family val="2"/>
    </font>
    <font>
      <sz val="14"/>
      <color theme="1"/>
      <name val="Arial"/>
      <family val="2"/>
    </font>
    <font>
      <b/>
      <sz val="14"/>
      <color rgb="FFFF0000"/>
      <name val="Arial"/>
      <family val="2"/>
    </font>
    <font>
      <sz val="14"/>
      <color theme="3" tint="0.39998000860214233"/>
      <name val="Arial"/>
      <family val="2"/>
    </font>
    <font>
      <sz val="12"/>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D9D9D9"/>
        <bgColor indexed="64"/>
      </patternFill>
    </fill>
    <fill>
      <patternFill patternType="solid">
        <fgColor theme="9" tint="-0.24997000396251678"/>
        <bgColor indexed="64"/>
      </patternFill>
    </fill>
    <fill>
      <patternFill patternType="solid">
        <fgColor rgb="FF00B0F0"/>
        <bgColor indexed="64"/>
      </patternFill>
    </fill>
    <fill>
      <patternFill patternType="solid">
        <fgColor rgb="FFA6A6A6"/>
        <bgColor indexed="64"/>
      </patternFill>
    </fill>
    <fill>
      <patternFill patternType="solid">
        <fgColor rgb="FFBEBEBE"/>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80808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style="medium">
        <color rgb="FF000000"/>
      </left>
      <right style="medium">
        <color rgb="FF000000"/>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75">
    <xf numFmtId="0" fontId="0" fillId="0" borderId="0" xfId="0" applyAlignment="1">
      <alignment/>
    </xf>
    <xf numFmtId="0" fontId="0" fillId="0" borderId="0" xfId="0" applyFont="1" applyAlignment="1">
      <alignment/>
    </xf>
    <xf numFmtId="199" fontId="0" fillId="0" borderId="0" xfId="50" applyNumberFormat="1" applyFont="1" applyAlignment="1">
      <alignment vertical="top"/>
    </xf>
    <xf numFmtId="0" fontId="0" fillId="0" borderId="0" xfId="0" applyAlignment="1">
      <alignment horizontal="left"/>
    </xf>
    <xf numFmtId="0" fontId="0" fillId="0" borderId="0" xfId="0" applyBorder="1" applyAlignment="1">
      <alignment/>
    </xf>
    <xf numFmtId="0" fontId="0" fillId="33" borderId="10" xfId="0" applyFont="1" applyFill="1" applyBorder="1" applyAlignment="1">
      <alignment/>
    </xf>
    <xf numFmtId="199" fontId="0" fillId="34" borderId="10" xfId="50" applyNumberFormat="1" applyFont="1" applyFill="1" applyBorder="1" applyAlignment="1">
      <alignment vertical="top"/>
    </xf>
    <xf numFmtId="199" fontId="0" fillId="35" borderId="10" xfId="50" applyNumberFormat="1" applyFont="1" applyFill="1" applyBorder="1" applyAlignment="1">
      <alignment vertical="top"/>
    </xf>
    <xf numFmtId="0" fontId="4" fillId="36" borderId="11" xfId="0" applyFont="1" applyFill="1" applyBorder="1" applyAlignment="1">
      <alignment horizontal="center" vertical="top" wrapText="1"/>
    </xf>
    <xf numFmtId="0" fontId="0" fillId="37" borderId="12" xfId="0" applyFont="1" applyFill="1" applyBorder="1" applyAlignment="1">
      <alignment horizontal="center" vertical="top" wrapText="1"/>
    </xf>
    <xf numFmtId="0" fontId="0" fillId="38" borderId="12" xfId="0" applyFont="1" applyFill="1" applyBorder="1" applyAlignment="1">
      <alignment horizontal="center" vertical="top" wrapText="1"/>
    </xf>
    <xf numFmtId="0" fontId="0" fillId="34" borderId="12" xfId="0" applyFont="1" applyFill="1" applyBorder="1" applyAlignment="1">
      <alignment horizontal="center" vertical="top" wrapText="1"/>
    </xf>
    <xf numFmtId="199" fontId="0" fillId="0" borderId="13" xfId="50" applyNumberFormat="1" applyFont="1" applyFill="1" applyBorder="1" applyAlignment="1">
      <alignment vertical="top"/>
    </xf>
    <xf numFmtId="199" fontId="0" fillId="0" borderId="14" xfId="50" applyNumberFormat="1" applyFont="1" applyFill="1" applyBorder="1" applyAlignment="1">
      <alignment vertical="top"/>
    </xf>
    <xf numFmtId="199" fontId="0" fillId="0" borderId="15" xfId="50" applyNumberFormat="1" applyFont="1" applyFill="1" applyBorder="1" applyAlignment="1">
      <alignment vertical="top"/>
    </xf>
    <xf numFmtId="199" fontId="0" fillId="0" borderId="16" xfId="50" applyNumberFormat="1" applyFont="1" applyFill="1" applyBorder="1" applyAlignment="1">
      <alignment vertical="top"/>
    </xf>
    <xf numFmtId="199" fontId="4" fillId="34" borderId="17" xfId="50" applyNumberFormat="1" applyFont="1" applyFill="1" applyBorder="1" applyAlignment="1">
      <alignment vertical="top"/>
    </xf>
    <xf numFmtId="199"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199" fontId="5" fillId="39" borderId="13" xfId="0" applyNumberFormat="1" applyFont="1" applyFill="1" applyBorder="1" applyAlignment="1">
      <alignment horizontal="right" vertical="top" wrapText="1"/>
    </xf>
    <xf numFmtId="0" fontId="5" fillId="39" borderId="13" xfId="0" applyFont="1" applyFill="1" applyBorder="1" applyAlignment="1">
      <alignment horizontal="right" vertical="top" wrapText="1"/>
    </xf>
    <xf numFmtId="0" fontId="5" fillId="39" borderId="13" xfId="0" applyFont="1" applyFill="1" applyBorder="1" applyAlignment="1">
      <alignment horizontal="center" vertical="center" wrapText="1"/>
    </xf>
    <xf numFmtId="0" fontId="8" fillId="39" borderId="13" xfId="0" applyFont="1" applyFill="1" applyBorder="1" applyAlignment="1">
      <alignment vertical="center" wrapText="1"/>
    </xf>
    <xf numFmtId="0" fontId="8" fillId="0" borderId="0" xfId="0" applyFont="1" applyAlignment="1">
      <alignment/>
    </xf>
    <xf numFmtId="0" fontId="8" fillId="40" borderId="13" xfId="0" applyFont="1" applyFill="1" applyBorder="1" applyAlignment="1">
      <alignment horizontal="center" vertical="top" wrapText="1"/>
    </xf>
    <xf numFmtId="0" fontId="5" fillId="40" borderId="13" xfId="0" applyFont="1" applyFill="1" applyBorder="1" applyAlignment="1">
      <alignment horizontal="center" vertical="center" wrapText="1"/>
    </xf>
    <xf numFmtId="0" fontId="8" fillId="40" borderId="13" xfId="0" applyFont="1" applyFill="1" applyBorder="1" applyAlignment="1">
      <alignment horizontal="center" vertical="center" wrapText="1"/>
    </xf>
    <xf numFmtId="199" fontId="5" fillId="34" borderId="13" xfId="0" applyNumberFormat="1" applyFont="1" applyFill="1" applyBorder="1" applyAlignment="1">
      <alignment horizontal="center" vertical="center" wrapText="1"/>
    </xf>
    <xf numFmtId="199" fontId="5" fillId="34" borderId="13" xfId="0" applyNumberFormat="1" applyFont="1" applyFill="1" applyBorder="1" applyAlignment="1">
      <alignment horizontal="center" vertical="top" wrapText="1"/>
    </xf>
    <xf numFmtId="0" fontId="8" fillId="36" borderId="13" xfId="0" applyFont="1" applyFill="1" applyBorder="1" applyAlignment="1">
      <alignment horizontal="center" vertical="top" wrapText="1"/>
    </xf>
    <xf numFmtId="0" fontId="5" fillId="36" borderId="13" xfId="0" applyFont="1" applyFill="1" applyBorder="1" applyAlignment="1">
      <alignment horizontal="center" vertical="center" wrapText="1"/>
    </xf>
    <xf numFmtId="199" fontId="5" fillId="35" borderId="13" xfId="0" applyNumberFormat="1" applyFont="1" applyFill="1" applyBorder="1" applyAlignment="1">
      <alignment horizontal="center" vertical="center" wrapText="1"/>
    </xf>
    <xf numFmtId="0" fontId="5" fillId="41" borderId="13" xfId="0" applyFont="1" applyFill="1" applyBorder="1" applyAlignment="1">
      <alignment horizontal="center" vertical="center" wrapText="1"/>
    </xf>
    <xf numFmtId="0" fontId="59" fillId="41" borderId="13" xfId="0" applyFont="1" applyFill="1" applyBorder="1" applyAlignment="1">
      <alignment horizontal="center" vertical="center" wrapText="1"/>
    </xf>
    <xf numFmtId="0" fontId="5" fillId="36" borderId="12" xfId="0" applyFont="1" applyFill="1" applyBorder="1" applyAlignment="1">
      <alignment horizontal="center" vertical="top" wrapText="1"/>
    </xf>
    <xf numFmtId="0" fontId="5" fillId="36" borderId="12" xfId="0" applyFont="1" applyFill="1" applyBorder="1" applyAlignment="1">
      <alignment horizontal="right" vertical="top" wrapText="1"/>
    </xf>
    <xf numFmtId="0" fontId="5" fillId="36" borderId="11" xfId="0" applyFont="1" applyFill="1" applyBorder="1" applyAlignment="1">
      <alignment horizontal="right" vertical="top" wrapText="1"/>
    </xf>
    <xf numFmtId="0" fontId="5" fillId="0" borderId="13" xfId="0" applyFont="1" applyBorder="1" applyAlignment="1">
      <alignment horizontal="center" vertical="top" wrapText="1"/>
    </xf>
    <xf numFmtId="0" fontId="5" fillId="0" borderId="13" xfId="0" applyFont="1" applyBorder="1" applyAlignment="1">
      <alignment vertical="top" wrapText="1"/>
    </xf>
    <xf numFmtId="0" fontId="5" fillId="8" borderId="13" xfId="0" applyFont="1" applyFill="1" applyBorder="1" applyAlignment="1">
      <alignment horizontal="center" wrapText="1"/>
    </xf>
    <xf numFmtId="0" fontId="8" fillId="8" borderId="13" xfId="0" applyFont="1" applyFill="1" applyBorder="1" applyAlignment="1">
      <alignment horizontal="center" vertical="center" wrapText="1"/>
    </xf>
    <xf numFmtId="0" fontId="8" fillId="42" borderId="13" xfId="0" applyFont="1" applyFill="1" applyBorder="1" applyAlignment="1">
      <alignment horizontal="center" vertical="center" wrapText="1"/>
    </xf>
    <xf numFmtId="199" fontId="8" fillId="43" borderId="13" xfId="50" applyNumberFormat="1" applyFont="1" applyFill="1" applyBorder="1" applyAlignment="1">
      <alignment horizontal="right" vertical="top" wrapText="1"/>
    </xf>
    <xf numFmtId="0" fontId="5" fillId="8" borderId="13" xfId="0" applyFont="1" applyFill="1" applyBorder="1" applyAlignment="1">
      <alignment horizontal="center" vertical="center" wrapText="1"/>
    </xf>
    <xf numFmtId="199" fontId="8" fillId="43" borderId="13" xfId="50" applyNumberFormat="1" applyFont="1" applyFill="1" applyBorder="1" applyAlignment="1">
      <alignment horizontal="right" vertical="center" wrapText="1"/>
    </xf>
    <xf numFmtId="199" fontId="8" fillId="0" borderId="0" xfId="50" applyNumberFormat="1" applyFont="1" applyFill="1" applyBorder="1" applyAlignment="1">
      <alignment horizontal="right" vertical="top" wrapText="1"/>
    </xf>
    <xf numFmtId="0" fontId="8" fillId="44" borderId="12" xfId="0" applyFont="1" applyFill="1" applyBorder="1" applyAlignment="1">
      <alignment horizontal="center" vertical="top" wrapText="1"/>
    </xf>
    <xf numFmtId="0" fontId="8" fillId="44" borderId="12" xfId="0" applyFont="1" applyFill="1" applyBorder="1" applyAlignment="1">
      <alignment horizontal="right" vertical="top" wrapText="1"/>
    </xf>
    <xf numFmtId="0" fontId="8" fillId="0" borderId="13" xfId="0" applyFont="1" applyBorder="1" applyAlignment="1">
      <alignment horizontal="center" vertical="top" wrapText="1"/>
    </xf>
    <xf numFmtId="0" fontId="8" fillId="0" borderId="13" xfId="0" applyFont="1" applyBorder="1" applyAlignment="1">
      <alignment vertical="top" wrapText="1"/>
    </xf>
    <xf numFmtId="0" fontId="5" fillId="0" borderId="13" xfId="0" applyFont="1" applyBorder="1" applyAlignment="1">
      <alignment horizontal="center" wrapText="1"/>
    </xf>
    <xf numFmtId="0" fontId="5" fillId="0" borderId="13" xfId="0" applyFont="1" applyBorder="1" applyAlignment="1">
      <alignment horizontal="center" vertical="center" wrapText="1"/>
    </xf>
    <xf numFmtId="0" fontId="5" fillId="0" borderId="13" xfId="0" applyFont="1" applyBorder="1" applyAlignment="1">
      <alignment horizontal="justify" vertical="top" wrapText="1"/>
    </xf>
    <xf numFmtId="0" fontId="5" fillId="0" borderId="0" xfId="0" applyFont="1" applyAlignment="1">
      <alignment horizontal="left" indent="5"/>
    </xf>
    <xf numFmtId="0" fontId="5" fillId="0" borderId="0" xfId="0" applyFont="1" applyAlignment="1">
      <alignment/>
    </xf>
    <xf numFmtId="0" fontId="5" fillId="36" borderId="11" xfId="0" applyFont="1" applyFill="1" applyBorder="1" applyAlignment="1">
      <alignment horizontal="center" vertical="top" wrapText="1"/>
    </xf>
    <xf numFmtId="0" fontId="5" fillId="0" borderId="13" xfId="0" applyFont="1" applyFill="1" applyBorder="1" applyAlignment="1">
      <alignment horizontal="justify" vertical="top" wrapText="1"/>
    </xf>
    <xf numFmtId="0" fontId="8" fillId="0" borderId="13" xfId="0" applyFont="1" applyFill="1" applyBorder="1" applyAlignment="1">
      <alignment horizontal="center" vertical="center" wrapText="1"/>
    </xf>
    <xf numFmtId="0" fontId="8" fillId="37" borderId="12" xfId="0" applyFont="1" applyFill="1" applyBorder="1" applyAlignment="1">
      <alignment horizontal="left" vertical="top" wrapText="1" indent="5"/>
    </xf>
    <xf numFmtId="0" fontId="8" fillId="37" borderId="12" xfId="0" applyFont="1" applyFill="1" applyBorder="1" applyAlignment="1">
      <alignment horizontal="center" vertical="top" wrapText="1"/>
    </xf>
    <xf numFmtId="0" fontId="8" fillId="0" borderId="13" xfId="0" applyFont="1" applyFill="1" applyBorder="1" applyAlignment="1">
      <alignment vertical="top" wrapText="1"/>
    </xf>
    <xf numFmtId="0" fontId="8" fillId="38" borderId="12" xfId="0" applyFont="1" applyFill="1" applyBorder="1" applyAlignment="1">
      <alignment horizontal="left" vertical="top" wrapText="1" indent="5"/>
    </xf>
    <xf numFmtId="0" fontId="8" fillId="38" borderId="12" xfId="0" applyFont="1" applyFill="1" applyBorder="1" applyAlignment="1">
      <alignment horizontal="center" vertical="top" wrapText="1"/>
    </xf>
    <xf numFmtId="0" fontId="8" fillId="45" borderId="12" xfId="0" applyFont="1" applyFill="1" applyBorder="1" applyAlignment="1">
      <alignment horizontal="left" vertical="top" wrapText="1" indent="5"/>
    </xf>
    <xf numFmtId="0" fontId="8" fillId="45" borderId="12" xfId="0" applyFont="1" applyFill="1" applyBorder="1" applyAlignment="1">
      <alignment horizontal="center" vertical="top" wrapText="1"/>
    </xf>
    <xf numFmtId="0" fontId="8" fillId="0" borderId="13" xfId="0" applyFont="1" applyBorder="1" applyAlignment="1">
      <alignment horizontal="justify" vertical="top" wrapText="1"/>
    </xf>
    <xf numFmtId="0" fontId="8" fillId="0" borderId="0" xfId="0" applyFont="1" applyAlignment="1">
      <alignment wrapText="1"/>
    </xf>
    <xf numFmtId="0" fontId="8" fillId="39" borderId="13" xfId="0" applyFont="1" applyFill="1" applyBorder="1" applyAlignment="1">
      <alignment horizontal="center" vertical="top" wrapText="1"/>
    </xf>
    <xf numFmtId="0" fontId="8" fillId="39" borderId="13" xfId="0" applyFont="1" applyFill="1" applyBorder="1" applyAlignment="1">
      <alignment horizontal="right" vertical="center" wrapText="1"/>
    </xf>
    <xf numFmtId="0" fontId="60" fillId="39" borderId="13" xfId="0" applyFont="1" applyFill="1" applyBorder="1" applyAlignment="1">
      <alignment horizontal="justify" vertical="center" wrapText="1"/>
    </xf>
    <xf numFmtId="0" fontId="60" fillId="40" borderId="13" xfId="0" applyFont="1" applyFill="1" applyBorder="1" applyAlignment="1">
      <alignment horizontal="justify" vertical="center" wrapText="1"/>
    </xf>
    <xf numFmtId="0" fontId="8" fillId="0" borderId="0" xfId="0" applyFont="1" applyFill="1" applyBorder="1" applyAlignment="1">
      <alignment horizontal="right" vertical="top" wrapText="1"/>
    </xf>
    <xf numFmtId="0" fontId="8" fillId="40" borderId="13" xfId="0" applyFont="1" applyFill="1" applyBorder="1" applyAlignment="1">
      <alignment vertical="center" wrapText="1"/>
    </xf>
    <xf numFmtId="0" fontId="8" fillId="40" borderId="13" xfId="0" applyFont="1" applyFill="1" applyBorder="1" applyAlignment="1">
      <alignment horizontal="right" vertical="center" wrapText="1"/>
    </xf>
    <xf numFmtId="0" fontId="5" fillId="42" borderId="13" xfId="0" applyFont="1" applyFill="1" applyBorder="1" applyAlignment="1">
      <alignment horizontal="center" vertical="center" wrapText="1"/>
    </xf>
    <xf numFmtId="2" fontId="8" fillId="43" borderId="13" xfId="0" applyNumberFormat="1" applyFont="1" applyFill="1" applyBorder="1" applyAlignment="1">
      <alignment horizontal="right" vertical="center" wrapText="1"/>
    </xf>
    <xf numFmtId="2" fontId="8" fillId="0" borderId="0" xfId="0" applyNumberFormat="1" applyFont="1" applyFill="1" applyBorder="1" applyAlignment="1">
      <alignment horizontal="right" vertical="top" wrapText="1"/>
    </xf>
    <xf numFmtId="0" fontId="8" fillId="43" borderId="13" xfId="0" applyFont="1" applyFill="1" applyBorder="1" applyAlignment="1">
      <alignment horizontal="right" vertical="top" wrapText="1"/>
    </xf>
    <xf numFmtId="0" fontId="8" fillId="43" borderId="13" xfId="0" applyFont="1" applyFill="1" applyBorder="1" applyAlignment="1">
      <alignment horizontal="right" vertical="center" wrapText="1"/>
    </xf>
    <xf numFmtId="0" fontId="8" fillId="0" borderId="13" xfId="0" applyFont="1" applyFill="1" applyBorder="1" applyAlignment="1">
      <alignment horizontal="justify" vertical="top" wrapText="1"/>
    </xf>
    <xf numFmtId="0" fontId="60" fillId="8" borderId="13" xfId="0" applyFont="1" applyFill="1" applyBorder="1" applyAlignment="1">
      <alignment horizontal="center" vertical="center" wrapText="1"/>
    </xf>
    <xf numFmtId="0" fontId="60" fillId="42" borderId="13" xfId="0" applyFont="1" applyFill="1" applyBorder="1" applyAlignment="1">
      <alignment horizontal="center" vertical="center" wrapText="1"/>
    </xf>
    <xf numFmtId="0" fontId="5" fillId="36" borderId="13" xfId="0" applyFont="1" applyFill="1" applyBorder="1" applyAlignment="1">
      <alignment horizontal="center" vertical="top" wrapText="1"/>
    </xf>
    <xf numFmtId="0" fontId="5" fillId="36" borderId="13" xfId="0" applyFont="1" applyFill="1" applyBorder="1" applyAlignment="1">
      <alignment horizontal="center" wrapText="1"/>
    </xf>
    <xf numFmtId="0" fontId="5" fillId="42" borderId="13" xfId="0" applyFont="1" applyFill="1" applyBorder="1" applyAlignment="1">
      <alignment vertical="top" wrapText="1"/>
    </xf>
    <xf numFmtId="0" fontId="5" fillId="36" borderId="13" xfId="0" applyFont="1" applyFill="1" applyBorder="1" applyAlignment="1">
      <alignment vertical="top" wrapText="1"/>
    </xf>
    <xf numFmtId="0" fontId="5" fillId="36" borderId="13" xfId="0" applyFont="1" applyFill="1" applyBorder="1" applyAlignment="1">
      <alignment horizontal="right" vertical="top" wrapText="1"/>
    </xf>
    <xf numFmtId="199" fontId="61" fillId="0" borderId="0" xfId="0" applyNumberFormat="1" applyFont="1" applyFill="1" applyBorder="1" applyAlignment="1">
      <alignment horizontal="right" vertical="top" wrapText="1"/>
    </xf>
    <xf numFmtId="199" fontId="5" fillId="34" borderId="13" xfId="0" applyNumberFormat="1" applyFont="1" applyFill="1" applyBorder="1" applyAlignment="1">
      <alignment horizontal="right" vertical="top" wrapText="1"/>
    </xf>
    <xf numFmtId="0" fontId="8" fillId="36" borderId="13" xfId="0" applyFont="1" applyFill="1" applyBorder="1" applyAlignment="1">
      <alignment vertical="top" wrapText="1"/>
    </xf>
    <xf numFmtId="0" fontId="8" fillId="46" borderId="13" xfId="0" applyFont="1" applyFill="1" applyBorder="1" applyAlignment="1">
      <alignment horizontal="justify" vertical="top" wrapText="1"/>
    </xf>
    <xf numFmtId="0" fontId="8" fillId="36" borderId="13" xfId="0" applyFont="1" applyFill="1" applyBorder="1" applyAlignment="1">
      <alignment horizontal="center" wrapText="1"/>
    </xf>
    <xf numFmtId="0" fontId="8" fillId="36" borderId="13" xfId="0" applyFont="1" applyFill="1" applyBorder="1" applyAlignment="1">
      <alignment horizontal="right" vertical="top" wrapText="1"/>
    </xf>
    <xf numFmtId="0" fontId="8" fillId="36" borderId="13" xfId="0" applyFont="1" applyFill="1" applyBorder="1" applyAlignment="1">
      <alignment horizontal="justify" vertical="top" wrapText="1"/>
    </xf>
    <xf numFmtId="0" fontId="8" fillId="0" borderId="0" xfId="0" applyFont="1" applyAlignment="1">
      <alignment horizontal="center"/>
    </xf>
    <xf numFmtId="0" fontId="8" fillId="0" borderId="0" xfId="0" applyFont="1" applyFill="1" applyAlignment="1">
      <alignment wrapText="1"/>
    </xf>
    <xf numFmtId="0" fontId="8" fillId="0" borderId="0" xfId="0" applyFont="1" applyFill="1" applyAlignment="1">
      <alignment/>
    </xf>
    <xf numFmtId="0" fontId="8" fillId="39" borderId="13" xfId="0" applyFont="1" applyFill="1" applyBorder="1" applyAlignment="1">
      <alignment horizontal="center" vertical="center" wrapText="1"/>
    </xf>
    <xf numFmtId="199" fontId="1" fillId="34" borderId="13" xfId="50" applyNumberFormat="1" applyFont="1" applyFill="1" applyBorder="1" applyAlignment="1">
      <alignment vertical="top"/>
    </xf>
    <xf numFmtId="199" fontId="4" fillId="34" borderId="13" xfId="50" applyNumberFormat="1" applyFont="1" applyFill="1" applyBorder="1" applyAlignment="1">
      <alignment vertical="top"/>
    </xf>
    <xf numFmtId="199" fontId="4" fillId="0" borderId="18" xfId="50" applyNumberFormat="1" applyFont="1" applyBorder="1" applyAlignment="1">
      <alignment horizontal="center" vertical="center" wrapText="1"/>
    </xf>
    <xf numFmtId="0" fontId="62" fillId="0" borderId="13" xfId="0" applyFont="1" applyBorder="1" applyAlignment="1">
      <alignment vertical="top" wrapText="1"/>
    </xf>
    <xf numFmtId="0" fontId="62" fillId="0" borderId="13" xfId="0" applyFont="1" applyBorder="1" applyAlignment="1">
      <alignment vertical="center" wrapText="1"/>
    </xf>
    <xf numFmtId="0" fontId="10" fillId="40" borderId="13" xfId="0" applyFont="1" applyFill="1" applyBorder="1" applyAlignment="1">
      <alignment horizontal="center" vertical="center" wrapText="1"/>
    </xf>
    <xf numFmtId="199" fontId="1" fillId="19" borderId="19" xfId="0" applyNumberFormat="1" applyFont="1" applyFill="1" applyBorder="1" applyAlignment="1">
      <alignment horizontal="center" vertical="center" wrapText="1"/>
    </xf>
    <xf numFmtId="0" fontId="63" fillId="40" borderId="20" xfId="0" applyFont="1" applyFill="1" applyBorder="1" applyAlignment="1">
      <alignment horizontal="justify" vertical="center" wrapText="1"/>
    </xf>
    <xf numFmtId="0" fontId="63" fillId="40" borderId="13" xfId="0" applyFont="1" applyFill="1" applyBorder="1" applyAlignment="1">
      <alignment horizontal="justify" vertical="center" wrapText="1"/>
    </xf>
    <xf numFmtId="0" fontId="10" fillId="36" borderId="13" xfId="0" applyFont="1" applyFill="1" applyBorder="1" applyAlignment="1">
      <alignment vertical="top" wrapText="1"/>
    </xf>
    <xf numFmtId="0" fontId="10" fillId="0" borderId="0" xfId="0" applyFont="1" applyFill="1" applyAlignment="1">
      <alignment wrapText="1"/>
    </xf>
    <xf numFmtId="0" fontId="63" fillId="43" borderId="21" xfId="0" applyFont="1" applyFill="1" applyBorder="1" applyAlignment="1">
      <alignment horizontal="justify" vertical="top" wrapText="1"/>
    </xf>
    <xf numFmtId="0" fontId="10" fillId="43" borderId="13" xfId="0" applyFont="1" applyFill="1" applyBorder="1" applyAlignment="1">
      <alignment horizontal="justify" vertical="top" wrapText="1"/>
    </xf>
    <xf numFmtId="0" fontId="63" fillId="43" borderId="21" xfId="56" applyFont="1" applyFill="1" applyBorder="1" applyAlignment="1">
      <alignment horizontal="justify" vertical="top" wrapText="1"/>
      <protection/>
    </xf>
    <xf numFmtId="0" fontId="10" fillId="43" borderId="13" xfId="56" applyFont="1" applyFill="1" applyBorder="1" applyAlignment="1">
      <alignment horizontal="justify" vertical="top" wrapText="1"/>
      <protection/>
    </xf>
    <xf numFmtId="0" fontId="63" fillId="43" borderId="13" xfId="0" applyFont="1" applyFill="1" applyBorder="1" applyAlignment="1">
      <alignment horizontal="justify" vertical="top" wrapText="1"/>
    </xf>
    <xf numFmtId="0" fontId="0" fillId="0" borderId="22" xfId="0" applyFont="1" applyBorder="1" applyAlignment="1">
      <alignment/>
    </xf>
    <xf numFmtId="0" fontId="0" fillId="37" borderId="12" xfId="0" applyFont="1" applyFill="1" applyBorder="1" applyAlignment="1">
      <alignment horizontal="left" vertical="top" wrapText="1" indent="5"/>
    </xf>
    <xf numFmtId="0" fontId="0" fillId="38" borderId="12" xfId="0" applyFont="1" applyFill="1" applyBorder="1" applyAlignment="1">
      <alignment horizontal="left" vertical="top" wrapText="1" indent="5"/>
    </xf>
    <xf numFmtId="0" fontId="0" fillId="34" borderId="12" xfId="0" applyFont="1" applyFill="1" applyBorder="1" applyAlignment="1">
      <alignment horizontal="left" vertical="top" wrapText="1" indent="5"/>
    </xf>
    <xf numFmtId="0" fontId="0" fillId="34" borderId="23" xfId="0" applyFill="1" applyBorder="1" applyAlignment="1">
      <alignment horizontal="center"/>
    </xf>
    <xf numFmtId="0" fontId="0" fillId="35" borderId="23" xfId="0" applyFill="1" applyBorder="1" applyAlignment="1">
      <alignment horizontal="center"/>
    </xf>
    <xf numFmtId="0" fontId="4" fillId="0" borderId="23" xfId="0" applyFont="1" applyFill="1" applyBorder="1" applyAlignment="1">
      <alignment horizontal="left" vertical="top" wrapText="1"/>
    </xf>
    <xf numFmtId="0" fontId="4" fillId="34" borderId="24" xfId="0" applyFont="1" applyFill="1" applyBorder="1" applyAlignment="1">
      <alignment horizontal="left"/>
    </xf>
    <xf numFmtId="0" fontId="4"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right" vertical="center" wrapText="1"/>
    </xf>
    <xf numFmtId="0" fontId="10" fillId="0" borderId="26" xfId="0" applyFont="1" applyBorder="1" applyAlignment="1">
      <alignment horizontal="center" vertical="center" wrapText="1"/>
    </xf>
    <xf numFmtId="0" fontId="1" fillId="0" borderId="12" xfId="0" applyFont="1" applyBorder="1" applyAlignment="1">
      <alignment horizontal="right" vertical="center" wrapText="1"/>
    </xf>
    <xf numFmtId="199" fontId="1" fillId="0" borderId="12" xfId="0" applyNumberFormat="1" applyFont="1" applyBorder="1" applyAlignment="1">
      <alignment horizontal="right" vertical="center" wrapText="1"/>
    </xf>
    <xf numFmtId="199" fontId="1" fillId="34" borderId="12" xfId="0" applyNumberFormat="1" applyFont="1" applyFill="1" applyBorder="1" applyAlignment="1">
      <alignment horizontal="right" vertical="center" wrapText="1"/>
    </xf>
    <xf numFmtId="0" fontId="1" fillId="47" borderId="26" xfId="0" applyFont="1" applyFill="1" applyBorder="1" applyAlignment="1">
      <alignment horizontal="center" vertical="center" wrapText="1"/>
    </xf>
    <xf numFmtId="0" fontId="10" fillId="43" borderId="21" xfId="0" applyFont="1" applyFill="1" applyBorder="1" applyAlignment="1">
      <alignment horizontal="justify" vertical="top" wrapText="1"/>
    </xf>
    <xf numFmtId="0" fontId="10" fillId="43" borderId="21" xfId="56" applyFont="1" applyFill="1" applyBorder="1" applyAlignment="1">
      <alignment horizontal="justify" vertical="top" wrapText="1"/>
      <protection/>
    </xf>
    <xf numFmtId="0" fontId="10" fillId="12" borderId="13" xfId="50" applyNumberFormat="1" applyFont="1" applyFill="1" applyBorder="1" applyAlignment="1">
      <alignment horizontal="justify" vertical="center" wrapText="1"/>
    </xf>
    <xf numFmtId="0" fontId="10" fillId="18" borderId="13" xfId="50" applyNumberFormat="1" applyFont="1" applyFill="1" applyBorder="1" applyAlignment="1">
      <alignment horizontal="justify" vertical="center" wrapText="1"/>
    </xf>
    <xf numFmtId="0" fontId="10" fillId="14" borderId="13" xfId="50" applyNumberFormat="1" applyFont="1" applyFill="1" applyBorder="1" applyAlignment="1">
      <alignment horizontal="justify" vertical="center" wrapText="1"/>
    </xf>
    <xf numFmtId="0" fontId="10" fillId="46" borderId="13" xfId="50" applyNumberFormat="1" applyFont="1" applyFill="1" applyBorder="1" applyAlignment="1">
      <alignment horizontal="justify" vertical="center" wrapText="1"/>
    </xf>
    <xf numFmtId="0" fontId="63" fillId="43" borderId="13" xfId="56" applyFont="1" applyFill="1" applyBorder="1" applyAlignment="1">
      <alignment horizontal="justify" vertical="top" wrapText="1"/>
      <protection/>
    </xf>
    <xf numFmtId="0" fontId="0" fillId="0" borderId="27" xfId="0" applyFont="1" applyBorder="1" applyAlignment="1">
      <alignment vertical="top"/>
    </xf>
    <xf numFmtId="0" fontId="0" fillId="0" borderId="28" xfId="0" applyFont="1" applyBorder="1" applyAlignment="1">
      <alignment vertical="top"/>
    </xf>
    <xf numFmtId="0" fontId="0" fillId="0" borderId="29" xfId="0" applyFont="1" applyBorder="1" applyAlignment="1">
      <alignment vertical="center"/>
    </xf>
    <xf numFmtId="0" fontId="6" fillId="0" borderId="30" xfId="0" applyFont="1" applyBorder="1" applyAlignment="1">
      <alignment horizontal="left" vertical="top" wrapText="1"/>
    </xf>
    <xf numFmtId="0" fontId="6" fillId="0" borderId="18" xfId="0" applyFont="1" applyBorder="1" applyAlignment="1">
      <alignment horizontal="left" vertical="top" wrapText="1"/>
    </xf>
    <xf numFmtId="0" fontId="6" fillId="0" borderId="31" xfId="0" applyFont="1" applyBorder="1" applyAlignment="1">
      <alignment horizontal="left"/>
    </xf>
    <xf numFmtId="0" fontId="6" fillId="0" borderId="24" xfId="0" applyFont="1" applyBorder="1" applyAlignment="1">
      <alignment horizontal="left"/>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42" borderId="28" xfId="0" applyFont="1" applyFill="1" applyBorder="1" applyAlignment="1">
      <alignment horizontal="center"/>
    </xf>
    <xf numFmtId="0" fontId="4" fillId="42" borderId="22" xfId="0" applyFont="1" applyFill="1" applyBorder="1" applyAlignment="1">
      <alignment horizont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top"/>
    </xf>
    <xf numFmtId="0" fontId="4" fillId="0" borderId="31" xfId="0" applyFont="1" applyBorder="1" applyAlignment="1">
      <alignment horizontal="left" vertical="top"/>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9" xfId="0" applyFont="1" applyBorder="1" applyAlignment="1">
      <alignment horizontal="center" wrapText="1"/>
    </xf>
    <xf numFmtId="0" fontId="4" fillId="0" borderId="41" xfId="0" applyFont="1" applyBorder="1" applyAlignment="1">
      <alignment horizontal="center" wrapText="1"/>
    </xf>
    <xf numFmtId="0" fontId="10" fillId="39" borderId="13" xfId="0" applyFont="1" applyFill="1" applyBorder="1" applyAlignment="1">
      <alignment vertical="center" wrapText="1"/>
    </xf>
    <xf numFmtId="0" fontId="8" fillId="43" borderId="13" xfId="0" applyFont="1" applyFill="1" applyBorder="1" applyAlignment="1">
      <alignment horizontal="right" vertical="center" wrapText="1"/>
    </xf>
    <xf numFmtId="0" fontId="8" fillId="43" borderId="13" xfId="0" applyFont="1" applyFill="1" applyBorder="1" applyAlignment="1">
      <alignment horizontal="right" vertical="top" wrapText="1"/>
    </xf>
    <xf numFmtId="199" fontId="8" fillId="43" borderId="13" xfId="50" applyNumberFormat="1" applyFont="1" applyFill="1" applyBorder="1" applyAlignment="1">
      <alignment horizontal="right" vertical="center" wrapText="1"/>
    </xf>
    <xf numFmtId="2" fontId="8" fillId="43" borderId="13" xfId="0" applyNumberFormat="1" applyFont="1" applyFill="1" applyBorder="1" applyAlignment="1">
      <alignment horizontal="right" vertical="center" wrapText="1"/>
    </xf>
    <xf numFmtId="0" fontId="5" fillId="39" borderId="42" xfId="0" applyFont="1" applyFill="1" applyBorder="1" applyAlignment="1">
      <alignment horizontal="left" vertical="top" wrapText="1" indent="2"/>
    </xf>
    <xf numFmtId="0" fontId="5" fillId="39" borderId="11" xfId="0" applyFont="1" applyFill="1" applyBorder="1" applyAlignment="1">
      <alignment horizontal="left" vertical="top" wrapText="1" indent="2"/>
    </xf>
    <xf numFmtId="0" fontId="8" fillId="0" borderId="43" xfId="0" applyFont="1" applyBorder="1" applyAlignment="1">
      <alignment vertical="top" wrapText="1"/>
    </xf>
    <xf numFmtId="0" fontId="8" fillId="39" borderId="13" xfId="0" applyFont="1" applyFill="1" applyBorder="1" applyAlignment="1">
      <alignment horizontal="center" vertical="top" wrapText="1"/>
    </xf>
    <xf numFmtId="0" fontId="8" fillId="39" borderId="13" xfId="0" applyFont="1" applyFill="1" applyBorder="1" applyAlignment="1">
      <alignment vertical="center" wrapText="1"/>
    </xf>
    <xf numFmtId="0" fontId="8" fillId="39" borderId="13" xfId="0" applyFont="1" applyFill="1" applyBorder="1" applyAlignment="1">
      <alignment horizontal="center" vertical="center" wrapText="1"/>
    </xf>
    <xf numFmtId="0" fontId="8" fillId="39" borderId="13" xfId="0" applyFont="1" applyFill="1" applyBorder="1" applyAlignment="1">
      <alignment horizontal="righ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4"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A1:O15"/>
  <sheetViews>
    <sheetView zoomScale="60" zoomScaleNormal="60" zoomScalePageLayoutView="0" workbookViewId="0" topLeftCell="A1">
      <selection activeCell="A19" sqref="A19"/>
    </sheetView>
  </sheetViews>
  <sheetFormatPr defaultColWidth="11.421875" defaultRowHeight="12.75"/>
  <cols>
    <col min="1" max="1" width="17.421875" style="0" customWidth="1"/>
    <col min="2" max="2" width="15.421875" style="0" customWidth="1"/>
    <col min="3" max="3" width="44.140625" style="0" customWidth="1"/>
    <col min="4" max="4" width="9.28125" style="2" customWidth="1"/>
    <col min="5" max="5" width="10.140625" style="2" hidden="1" customWidth="1"/>
    <col min="6" max="6" width="10.00390625" style="2" customWidth="1"/>
    <col min="7" max="7" width="10.140625" style="2" customWidth="1"/>
    <col min="8" max="8" width="10.140625" style="2" hidden="1" customWidth="1"/>
    <col min="9" max="10" width="9.57421875" style="2" customWidth="1"/>
    <col min="11" max="11" width="10.140625" style="2" customWidth="1"/>
    <col min="12" max="12" width="16.421875" style="3" customWidth="1"/>
    <col min="13" max="13" width="33.421875" style="0" customWidth="1"/>
    <col min="14" max="14" width="17.421875" style="0" customWidth="1"/>
    <col min="15" max="15" width="17.7109375" style="0" customWidth="1"/>
  </cols>
  <sheetData>
    <row r="1" spans="1:15" ht="39" customHeight="1" thickBot="1">
      <c r="A1" s="148" t="str">
        <f>'chip Inf Inicial'!B3</f>
        <v>ELEMENTOS DEL MARCO NORMATIVO</v>
      </c>
      <c r="B1" s="149"/>
      <c r="C1" s="150"/>
      <c r="D1" s="100" t="s">
        <v>232</v>
      </c>
      <c r="E1" s="100" t="s">
        <v>233</v>
      </c>
      <c r="F1" s="100" t="s">
        <v>234</v>
      </c>
      <c r="G1" s="100" t="s">
        <v>236</v>
      </c>
      <c r="H1" s="100" t="s">
        <v>241</v>
      </c>
      <c r="I1" s="100" t="s">
        <v>242</v>
      </c>
      <c r="J1" s="100" t="s">
        <v>259</v>
      </c>
      <c r="K1" s="100" t="s">
        <v>416</v>
      </c>
      <c r="L1" s="122" t="s">
        <v>261</v>
      </c>
      <c r="N1" s="4"/>
      <c r="O1" s="4"/>
    </row>
    <row r="2" spans="1:14" ht="13.5" thickBot="1">
      <c r="A2" s="151" t="s">
        <v>3</v>
      </c>
      <c r="B2" s="152"/>
      <c r="C2" s="152"/>
      <c r="D2" s="12">
        <v>0.9696666666666666</v>
      </c>
      <c r="E2" s="12">
        <v>0.9766666666666666</v>
      </c>
      <c r="F2" s="12">
        <v>0.9416666666666667</v>
      </c>
      <c r="G2" s="12">
        <v>0.7876666666666666</v>
      </c>
      <c r="H2" s="12">
        <v>0.9556666666666664</v>
      </c>
      <c r="I2" s="12">
        <v>0.9696666666666666</v>
      </c>
      <c r="J2" s="12">
        <v>0.92</v>
      </c>
      <c r="K2" s="12">
        <f>+'chip Inf Inicial'!K4</f>
        <v>0.9649999999999999</v>
      </c>
      <c r="L2" s="118">
        <v>34</v>
      </c>
      <c r="M2" s="146" t="s">
        <v>231</v>
      </c>
      <c r="N2" s="147"/>
    </row>
    <row r="3" spans="1:14" ht="12.75" customHeight="1">
      <c r="A3" s="158" t="s">
        <v>215</v>
      </c>
      <c r="B3" s="155" t="s">
        <v>34</v>
      </c>
      <c r="C3" s="137" t="s">
        <v>417</v>
      </c>
      <c r="D3" s="13">
        <v>0.9533333333333333</v>
      </c>
      <c r="E3" s="13">
        <v>0.9533333333333333</v>
      </c>
      <c r="F3" s="13">
        <v>0.9533333333333333</v>
      </c>
      <c r="G3" s="13">
        <v>1</v>
      </c>
      <c r="H3" s="13">
        <v>1</v>
      </c>
      <c r="I3" s="13">
        <v>1</v>
      </c>
      <c r="J3" s="13">
        <v>1</v>
      </c>
      <c r="K3" s="13">
        <f>+'chip Inf Inicial'!K41</f>
        <v>1</v>
      </c>
      <c r="L3" s="118">
        <v>8</v>
      </c>
      <c r="M3" s="114" t="s">
        <v>222</v>
      </c>
      <c r="N3" s="5" t="s">
        <v>105</v>
      </c>
    </row>
    <row r="4" spans="1:14" ht="12.75">
      <c r="A4" s="159"/>
      <c r="B4" s="156"/>
      <c r="C4" s="138" t="s">
        <v>418</v>
      </c>
      <c r="D4" s="14">
        <v>1</v>
      </c>
      <c r="E4" s="14">
        <v>1</v>
      </c>
      <c r="F4" s="14">
        <v>1</v>
      </c>
      <c r="G4" s="14">
        <v>1</v>
      </c>
      <c r="H4" s="14">
        <v>1</v>
      </c>
      <c r="I4" s="14">
        <v>1</v>
      </c>
      <c r="J4" s="14">
        <v>1</v>
      </c>
      <c r="K4" s="14">
        <f>+'chip Inf Inicial'!K50</f>
        <v>1</v>
      </c>
      <c r="L4" s="118">
        <v>4</v>
      </c>
      <c r="M4" s="114" t="s">
        <v>223</v>
      </c>
      <c r="N4" s="7" t="s">
        <v>227</v>
      </c>
    </row>
    <row r="5" spans="1:14" ht="12.75">
      <c r="A5" s="159"/>
      <c r="B5" s="156"/>
      <c r="C5" s="138" t="s">
        <v>419</v>
      </c>
      <c r="D5" s="14">
        <v>0.868</v>
      </c>
      <c r="E5" s="14">
        <v>0.868</v>
      </c>
      <c r="F5" s="14">
        <v>0.756</v>
      </c>
      <c r="G5" s="14">
        <v>0.732</v>
      </c>
      <c r="H5" s="14">
        <v>0.812</v>
      </c>
      <c r="I5" s="14">
        <v>0.812</v>
      </c>
      <c r="J5" s="14">
        <v>0.81</v>
      </c>
      <c r="K5" s="14">
        <f>+'chip Inf Inicial'!K55</f>
        <v>1</v>
      </c>
      <c r="L5" s="118">
        <v>15</v>
      </c>
      <c r="M5" s="114" t="s">
        <v>224</v>
      </c>
      <c r="N5" s="6" t="s">
        <v>106</v>
      </c>
    </row>
    <row r="6" spans="1:14" ht="12.75">
      <c r="A6" s="159"/>
      <c r="B6" s="156"/>
      <c r="C6" s="138" t="s">
        <v>420</v>
      </c>
      <c r="D6" s="14">
        <v>1</v>
      </c>
      <c r="E6" s="14">
        <v>1</v>
      </c>
      <c r="F6" s="14">
        <v>1</v>
      </c>
      <c r="G6" s="14">
        <v>0.72</v>
      </c>
      <c r="H6" s="14">
        <v>1</v>
      </c>
      <c r="I6" s="14">
        <v>1</v>
      </c>
      <c r="J6" s="14">
        <v>1</v>
      </c>
      <c r="K6" s="14">
        <f>+'chip Inf Inicial'!K71</f>
        <v>1</v>
      </c>
      <c r="L6" s="118">
        <v>3</v>
      </c>
      <c r="M6" s="114" t="s">
        <v>225</v>
      </c>
      <c r="N6" s="6" t="s">
        <v>226</v>
      </c>
    </row>
    <row r="7" spans="1:14" ht="12.75">
      <c r="A7" s="159"/>
      <c r="B7" s="156"/>
      <c r="C7" s="138" t="s">
        <v>421</v>
      </c>
      <c r="D7" s="14">
        <v>0.9533333333333333</v>
      </c>
      <c r="E7" s="14">
        <v>0.9533333333333333</v>
      </c>
      <c r="F7" s="14">
        <v>0.8506666666666667</v>
      </c>
      <c r="G7" s="14">
        <v>0.8186666666666667</v>
      </c>
      <c r="H7" s="14">
        <v>0.7719999999999999</v>
      </c>
      <c r="I7" s="14">
        <v>0.8373333333333333</v>
      </c>
      <c r="J7" s="14">
        <v>0.84</v>
      </c>
      <c r="K7" s="14">
        <f>+'chip Inf Inicial'!K75</f>
        <v>0.7813333333333332</v>
      </c>
      <c r="L7" s="119">
        <v>10</v>
      </c>
      <c r="M7" s="161" t="s">
        <v>102</v>
      </c>
      <c r="N7" s="161"/>
    </row>
    <row r="8" spans="1:14" ht="17.25" customHeight="1" thickBot="1">
      <c r="A8" s="160"/>
      <c r="B8" s="157"/>
      <c r="C8" s="139" t="s">
        <v>422</v>
      </c>
      <c r="D8" s="15">
        <v>0.7525</v>
      </c>
      <c r="E8" s="15">
        <v>0.8</v>
      </c>
      <c r="F8" s="15">
        <v>0.7000000000000001</v>
      </c>
      <c r="G8" s="15">
        <v>1</v>
      </c>
      <c r="H8" s="15">
        <v>1</v>
      </c>
      <c r="I8" s="15">
        <v>0.9139999999999999</v>
      </c>
      <c r="J8" s="15">
        <v>0.89</v>
      </c>
      <c r="K8" s="15">
        <f>+'chip Inf Inicial'!K86</f>
        <v>0.942</v>
      </c>
      <c r="L8" s="118">
        <v>16</v>
      </c>
      <c r="M8" s="162"/>
      <c r="N8" s="162"/>
    </row>
    <row r="9" spans="1:14" ht="16.5" customHeight="1" thickBot="1">
      <c r="A9" s="153" t="s">
        <v>213</v>
      </c>
      <c r="B9" s="154"/>
      <c r="C9" s="145"/>
      <c r="D9" s="12">
        <v>0.32</v>
      </c>
      <c r="E9" s="12">
        <v>1</v>
      </c>
      <c r="F9" s="12">
        <v>1</v>
      </c>
      <c r="G9" s="12">
        <v>1</v>
      </c>
      <c r="H9" s="12">
        <v>1</v>
      </c>
      <c r="I9" s="12">
        <v>1</v>
      </c>
      <c r="J9" s="12">
        <v>1</v>
      </c>
      <c r="K9" s="12">
        <f>+'chip Inf Inicial'!K103</f>
        <v>1</v>
      </c>
      <c r="L9" s="118">
        <v>3</v>
      </c>
      <c r="M9" s="8" t="s">
        <v>103</v>
      </c>
      <c r="N9" s="8" t="s">
        <v>104</v>
      </c>
    </row>
    <row r="10" spans="1:14" ht="13.5" thickBot="1">
      <c r="A10" s="144" t="s">
        <v>81</v>
      </c>
      <c r="B10" s="145"/>
      <c r="C10" s="145"/>
      <c r="D10" s="12">
        <v>0.63</v>
      </c>
      <c r="E10" s="12">
        <v>0.8049999999999999</v>
      </c>
      <c r="F10" s="12">
        <v>0.74</v>
      </c>
      <c r="G10" s="12">
        <v>0.8</v>
      </c>
      <c r="H10" s="12">
        <v>0.9</v>
      </c>
      <c r="I10" s="12">
        <v>0.9</v>
      </c>
      <c r="J10" s="12">
        <v>0.93</v>
      </c>
      <c r="K10" s="12">
        <f>+'chip Inf Inicial'!K107</f>
        <v>1</v>
      </c>
      <c r="L10" s="118">
        <v>12</v>
      </c>
      <c r="M10" s="115" t="s">
        <v>228</v>
      </c>
      <c r="N10" s="9" t="s">
        <v>105</v>
      </c>
    </row>
    <row r="11" spans="1:14" ht="13.5" customHeight="1" thickBot="1">
      <c r="A11" s="140" t="s">
        <v>221</v>
      </c>
      <c r="B11" s="140"/>
      <c r="C11" s="141"/>
      <c r="D11" s="16">
        <v>0.8641666666666665</v>
      </c>
      <c r="E11" s="16">
        <v>0.9154166666666667</v>
      </c>
      <c r="F11" s="16">
        <v>0.8599375</v>
      </c>
      <c r="G11" s="99">
        <v>0.8466874999999998</v>
      </c>
      <c r="H11" s="99">
        <v>0.9300208333333333</v>
      </c>
      <c r="I11" s="99">
        <v>0.9277291666666665</v>
      </c>
      <c r="J11" s="99">
        <v>0.91</v>
      </c>
      <c r="K11" s="99">
        <f>+'chip Inf Inicial'!K3</f>
        <v>0.9681458333333333</v>
      </c>
      <c r="L11" s="120" t="s">
        <v>216</v>
      </c>
      <c r="M11" s="116" t="s">
        <v>229</v>
      </c>
      <c r="N11" s="10" t="s">
        <v>106</v>
      </c>
    </row>
    <row r="12" spans="1:14" ht="16.5" thickBot="1">
      <c r="A12" s="142" t="s">
        <v>219</v>
      </c>
      <c r="B12" s="142"/>
      <c r="C12" s="143"/>
      <c r="D12" s="98">
        <v>4.320833333333333</v>
      </c>
      <c r="E12" s="98">
        <v>4.577083333333333</v>
      </c>
      <c r="F12" s="98">
        <v>4.2996875</v>
      </c>
      <c r="G12" s="98">
        <v>4.233437499999999</v>
      </c>
      <c r="H12" s="98">
        <v>4.650104166666667</v>
      </c>
      <c r="I12" s="98">
        <v>4.6386458333333325</v>
      </c>
      <c r="J12" s="98">
        <v>4.57</v>
      </c>
      <c r="K12" s="98">
        <f>K11*5</f>
        <v>4.840729166666666</v>
      </c>
      <c r="L12" s="121" t="str">
        <f>+'chip Inf Inicial'!G128</f>
        <v>EFICIENTE</v>
      </c>
      <c r="M12" s="117" t="s">
        <v>230</v>
      </c>
      <c r="N12" s="11" t="s">
        <v>107</v>
      </c>
    </row>
    <row r="13" spans="13:14" ht="12.75">
      <c r="M13" s="1"/>
      <c r="N13" s="1"/>
    </row>
    <row r="15" ht="12.75">
      <c r="K15" s="2">
        <f>+K12-J12</f>
        <v>0.2707291666666656</v>
      </c>
    </row>
  </sheetData>
  <sheetProtection/>
  <mergeCells count="10">
    <mergeCell ref="A11:C11"/>
    <mergeCell ref="A12:C12"/>
    <mergeCell ref="A10:C10"/>
    <mergeCell ref="M2:N2"/>
    <mergeCell ref="A1:C1"/>
    <mergeCell ref="A2:C2"/>
    <mergeCell ref="A9:C9"/>
    <mergeCell ref="B3:B8"/>
    <mergeCell ref="A3:A8"/>
    <mergeCell ref="M7:N8"/>
  </mergeCells>
  <printOptions/>
  <pageMargins left="0.7" right="0.7" top="0.75" bottom="0.75" header="0.3" footer="0.3"/>
  <pageSetup orientation="portrait" paperSize="9"/>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sheetPr>
    <tabColor rgb="FF0070C0"/>
    <pageSetUpPr fitToPage="1"/>
  </sheetPr>
  <dimension ref="A1:Q138"/>
  <sheetViews>
    <sheetView tabSelected="1" zoomScale="70" zoomScaleNormal="70" zoomScaleSheetLayoutView="70" zoomScalePageLayoutView="0" workbookViewId="0" topLeftCell="A1">
      <selection activeCell="A1" sqref="A1:A2"/>
    </sheetView>
  </sheetViews>
  <sheetFormatPr defaultColWidth="11.421875" defaultRowHeight="12.75"/>
  <cols>
    <col min="1" max="1" width="8.7109375" style="94" customWidth="1"/>
    <col min="2" max="2" width="54.140625" style="66" customWidth="1"/>
    <col min="3" max="3" width="23.57421875" style="23" customWidth="1"/>
    <col min="4" max="4" width="145.140625" style="108" customWidth="1"/>
    <col min="5" max="5" width="100.8515625" style="95" customWidth="1"/>
    <col min="6" max="6" width="87.00390625" style="95" customWidth="1"/>
    <col min="7" max="7" width="16.28125" style="95" customWidth="1"/>
    <col min="8" max="8" width="9.8515625" style="95" customWidth="1"/>
    <col min="9" max="9" width="8.8515625" style="95" customWidth="1"/>
    <col min="10" max="10" width="12.140625" style="95" customWidth="1"/>
    <col min="11" max="11" width="10.7109375" style="95" customWidth="1"/>
    <col min="12" max="12" width="11.28125" style="95" customWidth="1"/>
    <col min="13" max="13" width="15.28125" style="23" customWidth="1"/>
    <col min="14" max="14" width="16.00390625" style="23" customWidth="1"/>
    <col min="15" max="15" width="11.421875" style="23" customWidth="1"/>
    <col min="16" max="16" width="15.00390625" style="23" customWidth="1"/>
    <col min="17" max="17" width="13.57421875" style="23" customWidth="1"/>
    <col min="18" max="18" width="11.421875" style="23" customWidth="1"/>
    <col min="19" max="16384" width="11.421875" style="23" customWidth="1"/>
  </cols>
  <sheetData>
    <row r="1" spans="1:12" ht="36.75" thickBot="1">
      <c r="A1" s="171"/>
      <c r="B1" s="21" t="s">
        <v>0</v>
      </c>
      <c r="C1" s="172"/>
      <c r="D1" s="163"/>
      <c r="E1" s="172"/>
      <c r="F1" s="22"/>
      <c r="G1" s="173"/>
      <c r="H1" s="172"/>
      <c r="I1" s="22"/>
      <c r="J1" s="174" t="s">
        <v>217</v>
      </c>
      <c r="K1" s="19">
        <f>AVERAGE(K4,K41,K50,K55,K71,K75,K86,K103,K107)</f>
        <v>0.9653703703703703</v>
      </c>
      <c r="L1" s="17"/>
    </row>
    <row r="2" spans="1:16" ht="18.75" thickBot="1">
      <c r="A2" s="171"/>
      <c r="B2" s="21" t="s">
        <v>1</v>
      </c>
      <c r="C2" s="172"/>
      <c r="D2" s="163"/>
      <c r="E2" s="172"/>
      <c r="F2" s="22"/>
      <c r="G2" s="173"/>
      <c r="H2" s="172"/>
      <c r="I2" s="22"/>
      <c r="J2" s="174"/>
      <c r="K2" s="20"/>
      <c r="L2" s="18"/>
      <c r="M2" s="23" t="s">
        <v>108</v>
      </c>
      <c r="P2" s="23" t="s">
        <v>109</v>
      </c>
    </row>
    <row r="3" spans="1:17" ht="54.75" thickBot="1">
      <c r="A3" s="24"/>
      <c r="B3" s="25" t="s">
        <v>2</v>
      </c>
      <c r="C3" s="26"/>
      <c r="D3" s="103"/>
      <c r="E3" s="26"/>
      <c r="F3" s="26"/>
      <c r="G3" s="26"/>
      <c r="H3" s="26"/>
      <c r="I3" s="26"/>
      <c r="J3" s="26" t="s">
        <v>218</v>
      </c>
      <c r="K3" s="28">
        <f>AVERAGE(K5:K38,K43,K42:K49,K51:K54,K56:K70,K72:K74,K76:K85,K87:K102,K104:K106,K108:K119)</f>
        <v>0.9681458333333333</v>
      </c>
      <c r="L3" s="17"/>
      <c r="M3" s="168" t="s">
        <v>95</v>
      </c>
      <c r="N3" s="169"/>
      <c r="O3" s="170"/>
      <c r="P3" s="168" t="s">
        <v>96</v>
      </c>
      <c r="Q3" s="169"/>
    </row>
    <row r="4" spans="1:17" ht="44.25" customHeight="1" thickBot="1">
      <c r="A4" s="29"/>
      <c r="B4" s="30" t="s">
        <v>3</v>
      </c>
      <c r="C4" s="32" t="s">
        <v>243</v>
      </c>
      <c r="D4" s="104" t="s">
        <v>262</v>
      </c>
      <c r="E4" s="33" t="s">
        <v>263</v>
      </c>
      <c r="F4" s="33" t="s">
        <v>264</v>
      </c>
      <c r="G4" s="30" t="s">
        <v>4</v>
      </c>
      <c r="H4" s="30" t="s">
        <v>104</v>
      </c>
      <c r="I4" s="30" t="s">
        <v>212</v>
      </c>
      <c r="J4" s="30" t="s">
        <v>220</v>
      </c>
      <c r="K4" s="28">
        <f>AVERAGE(K5:K38)</f>
        <v>0.9649999999999999</v>
      </c>
      <c r="L4" s="17"/>
      <c r="M4" s="34" t="s">
        <v>97</v>
      </c>
      <c r="N4" s="35" t="s">
        <v>98</v>
      </c>
      <c r="O4" s="170"/>
      <c r="P4" s="34" t="s">
        <v>97</v>
      </c>
      <c r="Q4" s="36" t="s">
        <v>98</v>
      </c>
    </row>
    <row r="5" spans="1:17" ht="239.25" customHeight="1" thickBot="1">
      <c r="A5" s="37">
        <v>1</v>
      </c>
      <c r="B5" s="38" t="s">
        <v>186</v>
      </c>
      <c r="C5" s="101" t="s">
        <v>244</v>
      </c>
      <c r="D5" s="132" t="s">
        <v>265</v>
      </c>
      <c r="E5" s="109" t="s">
        <v>423</v>
      </c>
      <c r="F5" s="110" t="s">
        <v>425</v>
      </c>
      <c r="G5" s="43" t="s">
        <v>7</v>
      </c>
      <c r="H5" s="40" t="s">
        <v>99</v>
      </c>
      <c r="I5" s="41">
        <v>0.3</v>
      </c>
      <c r="J5" s="44">
        <f>I5</f>
        <v>0.3</v>
      </c>
      <c r="K5" s="44">
        <f>+J5+J6</f>
        <v>0.9299999999999999</v>
      </c>
      <c r="L5" s="45"/>
      <c r="M5" s="46" t="s">
        <v>99</v>
      </c>
      <c r="N5" s="47">
        <v>0.3</v>
      </c>
      <c r="O5" s="170"/>
      <c r="P5" s="46" t="s">
        <v>99</v>
      </c>
      <c r="Q5" s="47">
        <v>0.7</v>
      </c>
    </row>
    <row r="6" spans="1:17" ht="100.5" customHeight="1" thickBot="1">
      <c r="A6" s="48" t="s">
        <v>8</v>
      </c>
      <c r="B6" s="49" t="s">
        <v>182</v>
      </c>
      <c r="C6" s="101" t="s">
        <v>245</v>
      </c>
      <c r="D6" s="132" t="s">
        <v>266</v>
      </c>
      <c r="E6" s="109" t="s">
        <v>424</v>
      </c>
      <c r="F6" s="110" t="s">
        <v>249</v>
      </c>
      <c r="G6" s="51" t="s">
        <v>9</v>
      </c>
      <c r="H6" s="41" t="s">
        <v>99</v>
      </c>
      <c r="I6" s="41">
        <v>0.7</v>
      </c>
      <c r="J6" s="166">
        <f>AVERAGE(I6:I9)</f>
        <v>0.6299999999999999</v>
      </c>
      <c r="K6" s="44"/>
      <c r="L6" s="45"/>
      <c r="M6" s="46" t="s">
        <v>100</v>
      </c>
      <c r="N6" s="47">
        <v>0.18</v>
      </c>
      <c r="O6" s="170"/>
      <c r="P6" s="46" t="s">
        <v>100</v>
      </c>
      <c r="Q6" s="47">
        <v>0.42</v>
      </c>
    </row>
    <row r="7" spans="1:17" ht="388.5" customHeight="1" thickBot="1">
      <c r="A7" s="48" t="s">
        <v>10</v>
      </c>
      <c r="B7" s="49" t="s">
        <v>183</v>
      </c>
      <c r="C7" s="101" t="s">
        <v>245</v>
      </c>
      <c r="D7" s="132" t="s">
        <v>267</v>
      </c>
      <c r="E7" s="109" t="s">
        <v>467</v>
      </c>
      <c r="F7" s="109" t="s">
        <v>455</v>
      </c>
      <c r="G7" s="51" t="s">
        <v>235</v>
      </c>
      <c r="H7" s="41" t="s">
        <v>100</v>
      </c>
      <c r="I7" s="41">
        <v>0.42</v>
      </c>
      <c r="J7" s="166"/>
      <c r="K7" s="44"/>
      <c r="L7" s="45"/>
      <c r="M7" s="46" t="s">
        <v>101</v>
      </c>
      <c r="N7" s="47">
        <v>0.06</v>
      </c>
      <c r="O7" s="170"/>
      <c r="P7" s="46" t="s">
        <v>101</v>
      </c>
      <c r="Q7" s="47">
        <v>0.14</v>
      </c>
    </row>
    <row r="8" spans="1:12" ht="97.5" customHeight="1" thickBot="1">
      <c r="A8" s="48" t="s">
        <v>11</v>
      </c>
      <c r="B8" s="49" t="s">
        <v>184</v>
      </c>
      <c r="C8" s="101" t="s">
        <v>245</v>
      </c>
      <c r="D8" s="132" t="s">
        <v>268</v>
      </c>
      <c r="E8" s="111" t="s">
        <v>370</v>
      </c>
      <c r="F8" s="112" t="s">
        <v>249</v>
      </c>
      <c r="G8" s="51" t="s">
        <v>9</v>
      </c>
      <c r="H8" s="41" t="s">
        <v>99</v>
      </c>
      <c r="I8" s="41">
        <v>0.7</v>
      </c>
      <c r="J8" s="166"/>
      <c r="K8" s="44"/>
      <c r="L8" s="45"/>
    </row>
    <row r="9" spans="1:12" ht="72.75" customHeight="1" thickBot="1">
      <c r="A9" s="48" t="s">
        <v>12</v>
      </c>
      <c r="B9" s="49" t="s">
        <v>185</v>
      </c>
      <c r="C9" s="101" t="s">
        <v>245</v>
      </c>
      <c r="D9" s="132" t="s">
        <v>269</v>
      </c>
      <c r="E9" s="111" t="s">
        <v>371</v>
      </c>
      <c r="F9" s="112" t="s">
        <v>249</v>
      </c>
      <c r="G9" s="51" t="s">
        <v>9</v>
      </c>
      <c r="H9" s="41" t="s">
        <v>99</v>
      </c>
      <c r="I9" s="41">
        <v>0.7</v>
      </c>
      <c r="J9" s="166"/>
      <c r="K9" s="44"/>
      <c r="L9" s="45"/>
    </row>
    <row r="10" spans="1:13" ht="152.25" customHeight="1" thickBot="1">
      <c r="A10" s="37">
        <v>2</v>
      </c>
      <c r="B10" s="52" t="s">
        <v>207</v>
      </c>
      <c r="C10" s="101" t="s">
        <v>248</v>
      </c>
      <c r="D10" s="132" t="s">
        <v>270</v>
      </c>
      <c r="E10" s="111" t="s">
        <v>369</v>
      </c>
      <c r="F10" s="112" t="s">
        <v>249</v>
      </c>
      <c r="G10" s="43" t="s">
        <v>7</v>
      </c>
      <c r="H10" s="40" t="s">
        <v>99</v>
      </c>
      <c r="I10" s="41">
        <v>0.3</v>
      </c>
      <c r="J10" s="44">
        <f>I10</f>
        <v>0.3</v>
      </c>
      <c r="K10" s="44">
        <f>+J10+J11</f>
        <v>1</v>
      </c>
      <c r="L10" s="45"/>
      <c r="M10" s="53" t="s">
        <v>102</v>
      </c>
    </row>
    <row r="11" spans="1:13" ht="112.5" customHeight="1" thickBot="1">
      <c r="A11" s="48" t="s">
        <v>13</v>
      </c>
      <c r="B11" s="49" t="s">
        <v>187</v>
      </c>
      <c r="C11" s="101" t="s">
        <v>248</v>
      </c>
      <c r="D11" s="132" t="s">
        <v>271</v>
      </c>
      <c r="E11" s="130" t="s">
        <v>426</v>
      </c>
      <c r="F11" s="112" t="s">
        <v>249</v>
      </c>
      <c r="G11" s="51" t="s">
        <v>9</v>
      </c>
      <c r="H11" s="41" t="s">
        <v>99</v>
      </c>
      <c r="I11" s="41">
        <v>0.7</v>
      </c>
      <c r="J11" s="166">
        <f>AVERAGE(I11:I12)</f>
        <v>0.7</v>
      </c>
      <c r="K11" s="44"/>
      <c r="L11" s="45"/>
      <c r="M11" s="54"/>
    </row>
    <row r="12" spans="1:14" ht="306.75" customHeight="1" thickBot="1">
      <c r="A12" s="48" t="s">
        <v>14</v>
      </c>
      <c r="B12" s="49" t="s">
        <v>188</v>
      </c>
      <c r="C12" s="101" t="s">
        <v>248</v>
      </c>
      <c r="D12" s="132" t="s">
        <v>272</v>
      </c>
      <c r="E12" s="111" t="s">
        <v>427</v>
      </c>
      <c r="F12" s="112" t="s">
        <v>250</v>
      </c>
      <c r="G12" s="51" t="s">
        <v>9</v>
      </c>
      <c r="H12" s="41" t="s">
        <v>99</v>
      </c>
      <c r="I12" s="41">
        <v>0.7</v>
      </c>
      <c r="J12" s="166"/>
      <c r="K12" s="44"/>
      <c r="L12" s="45"/>
      <c r="M12" s="55" t="s">
        <v>103</v>
      </c>
      <c r="N12" s="55" t="s">
        <v>104</v>
      </c>
    </row>
    <row r="13" spans="1:14" ht="240.75" customHeight="1" thickBot="1">
      <c r="A13" s="37">
        <v>3</v>
      </c>
      <c r="B13" s="56" t="s">
        <v>189</v>
      </c>
      <c r="C13" s="101" t="s">
        <v>245</v>
      </c>
      <c r="D13" s="132" t="s">
        <v>273</v>
      </c>
      <c r="E13" s="131" t="s">
        <v>429</v>
      </c>
      <c r="F13" s="112" t="s">
        <v>250</v>
      </c>
      <c r="G13" s="43" t="s">
        <v>7</v>
      </c>
      <c r="H13" s="40" t="s">
        <v>99</v>
      </c>
      <c r="I13" s="41">
        <v>0.3</v>
      </c>
      <c r="J13" s="44">
        <f>I13</f>
        <v>0.3</v>
      </c>
      <c r="K13" s="44">
        <f>+J13+J14</f>
        <v>0.9999999999999998</v>
      </c>
      <c r="L13" s="45"/>
      <c r="M13" s="58" t="s">
        <v>237</v>
      </c>
      <c r="N13" s="59" t="s">
        <v>105</v>
      </c>
    </row>
    <row r="14" spans="1:14" ht="106.5" customHeight="1" thickBot="1">
      <c r="A14" s="48" t="s">
        <v>15</v>
      </c>
      <c r="B14" s="60" t="s">
        <v>181</v>
      </c>
      <c r="C14" s="101" t="s">
        <v>245</v>
      </c>
      <c r="D14" s="132" t="s">
        <v>266</v>
      </c>
      <c r="E14" s="109" t="s">
        <v>428</v>
      </c>
      <c r="F14" s="112" t="s">
        <v>250</v>
      </c>
      <c r="G14" s="51" t="s">
        <v>9</v>
      </c>
      <c r="H14" s="41" t="s">
        <v>99</v>
      </c>
      <c r="I14" s="41">
        <v>0.7</v>
      </c>
      <c r="J14" s="166">
        <f>AVERAGE(I14:I16)</f>
        <v>0.6999999999999998</v>
      </c>
      <c r="K14" s="44"/>
      <c r="L14" s="45"/>
      <c r="M14" s="61" t="s">
        <v>238</v>
      </c>
      <c r="N14" s="62" t="s">
        <v>106</v>
      </c>
    </row>
    <row r="15" spans="1:14" ht="129" customHeight="1" thickBot="1">
      <c r="A15" s="48" t="s">
        <v>16</v>
      </c>
      <c r="B15" s="60" t="s">
        <v>180</v>
      </c>
      <c r="C15" s="101" t="s">
        <v>245</v>
      </c>
      <c r="D15" s="132" t="s">
        <v>274</v>
      </c>
      <c r="E15" s="111" t="s">
        <v>395</v>
      </c>
      <c r="F15" s="112" t="s">
        <v>250</v>
      </c>
      <c r="G15" s="51" t="s">
        <v>9</v>
      </c>
      <c r="H15" s="41" t="s">
        <v>99</v>
      </c>
      <c r="I15" s="41">
        <v>0.7</v>
      </c>
      <c r="J15" s="166"/>
      <c r="K15" s="44"/>
      <c r="L15" s="45"/>
      <c r="M15" s="63" t="s">
        <v>239</v>
      </c>
      <c r="N15" s="64" t="s">
        <v>107</v>
      </c>
    </row>
    <row r="16" spans="1:12" ht="67.5" customHeight="1" thickBot="1">
      <c r="A16" s="48" t="s">
        <v>17</v>
      </c>
      <c r="B16" s="60" t="s">
        <v>179</v>
      </c>
      <c r="C16" s="101" t="s">
        <v>245</v>
      </c>
      <c r="D16" s="132" t="s">
        <v>275</v>
      </c>
      <c r="E16" s="111" t="s">
        <v>359</v>
      </c>
      <c r="F16" s="112" t="s">
        <v>249</v>
      </c>
      <c r="G16" s="51" t="s">
        <v>9</v>
      </c>
      <c r="H16" s="41" t="s">
        <v>99</v>
      </c>
      <c r="I16" s="41">
        <v>0.7</v>
      </c>
      <c r="J16" s="166"/>
      <c r="K16" s="44"/>
      <c r="L16" s="45"/>
    </row>
    <row r="17" spans="1:12" ht="156.75" customHeight="1" thickBot="1">
      <c r="A17" s="37">
        <v>4</v>
      </c>
      <c r="B17" s="52" t="s">
        <v>178</v>
      </c>
      <c r="C17" s="101" t="s">
        <v>247</v>
      </c>
      <c r="D17" s="132" t="s">
        <v>276</v>
      </c>
      <c r="E17" s="111" t="s">
        <v>372</v>
      </c>
      <c r="F17" s="112" t="s">
        <v>249</v>
      </c>
      <c r="G17" s="43" t="s">
        <v>7</v>
      </c>
      <c r="H17" s="40" t="s">
        <v>99</v>
      </c>
      <c r="I17" s="41">
        <v>0.3</v>
      </c>
      <c r="J17" s="44">
        <f>I17</f>
        <v>0.3</v>
      </c>
      <c r="K17" s="44">
        <f>+J17+J18</f>
        <v>1</v>
      </c>
      <c r="L17" s="45"/>
    </row>
    <row r="18" spans="1:12" ht="102" customHeight="1" thickBot="1">
      <c r="A18" s="48" t="s">
        <v>18</v>
      </c>
      <c r="B18" s="49" t="s">
        <v>177</v>
      </c>
      <c r="C18" s="101" t="s">
        <v>247</v>
      </c>
      <c r="D18" s="132" t="s">
        <v>277</v>
      </c>
      <c r="E18" s="111" t="s">
        <v>396</v>
      </c>
      <c r="F18" s="112" t="s">
        <v>250</v>
      </c>
      <c r="G18" s="51" t="s">
        <v>9</v>
      </c>
      <c r="H18" s="41" t="s">
        <v>99</v>
      </c>
      <c r="I18" s="41">
        <v>0.7</v>
      </c>
      <c r="J18" s="166">
        <f>AVERAGE(I18:I19)</f>
        <v>0.7</v>
      </c>
      <c r="K18" s="44"/>
      <c r="L18" s="45"/>
    </row>
    <row r="19" spans="1:12" ht="94.5" customHeight="1" thickBot="1">
      <c r="A19" s="48" t="s">
        <v>19</v>
      </c>
      <c r="B19" s="49" t="s">
        <v>190</v>
      </c>
      <c r="C19" s="101" t="s">
        <v>247</v>
      </c>
      <c r="D19" s="132" t="s">
        <v>278</v>
      </c>
      <c r="E19" s="111" t="s">
        <v>430</v>
      </c>
      <c r="F19" s="112" t="s">
        <v>250</v>
      </c>
      <c r="G19" s="51" t="s">
        <v>9</v>
      </c>
      <c r="H19" s="41" t="s">
        <v>99</v>
      </c>
      <c r="I19" s="41">
        <v>0.7</v>
      </c>
      <c r="J19" s="166"/>
      <c r="K19" s="44"/>
      <c r="L19" s="45"/>
    </row>
    <row r="20" spans="1:12" ht="145.5" customHeight="1" thickBot="1">
      <c r="A20" s="37">
        <v>5</v>
      </c>
      <c r="B20" s="38" t="s">
        <v>210</v>
      </c>
      <c r="C20" s="101" t="s">
        <v>245</v>
      </c>
      <c r="D20" s="132" t="s">
        <v>279</v>
      </c>
      <c r="E20" s="111" t="s">
        <v>373</v>
      </c>
      <c r="F20" s="112" t="s">
        <v>249</v>
      </c>
      <c r="G20" s="43" t="s">
        <v>7</v>
      </c>
      <c r="H20" s="40" t="s">
        <v>99</v>
      </c>
      <c r="I20" s="41">
        <v>0.3</v>
      </c>
      <c r="J20" s="44">
        <f>I20</f>
        <v>0.3</v>
      </c>
      <c r="K20" s="44">
        <f>+J20+J21</f>
        <v>0.8599999999999999</v>
      </c>
      <c r="L20" s="45"/>
    </row>
    <row r="21" spans="1:12" ht="126" customHeight="1" thickBot="1">
      <c r="A21" s="48" t="s">
        <v>20</v>
      </c>
      <c r="B21" s="49" t="s">
        <v>191</v>
      </c>
      <c r="C21" s="101" t="s">
        <v>245</v>
      </c>
      <c r="D21" s="132" t="s">
        <v>266</v>
      </c>
      <c r="E21" s="109" t="s">
        <v>431</v>
      </c>
      <c r="F21" s="112" t="s">
        <v>250</v>
      </c>
      <c r="G21" s="51" t="s">
        <v>9</v>
      </c>
      <c r="H21" s="41" t="s">
        <v>99</v>
      </c>
      <c r="I21" s="41">
        <v>0.7</v>
      </c>
      <c r="J21" s="166">
        <f>AVERAGE(I21:I22)</f>
        <v>0.5599999999999999</v>
      </c>
      <c r="K21" s="44"/>
      <c r="L21" s="45"/>
    </row>
    <row r="22" spans="1:12" ht="186.75" customHeight="1" thickBot="1">
      <c r="A22" s="48" t="s">
        <v>21</v>
      </c>
      <c r="B22" s="49" t="s">
        <v>192</v>
      </c>
      <c r="C22" s="101" t="s">
        <v>245</v>
      </c>
      <c r="D22" s="132" t="s">
        <v>280</v>
      </c>
      <c r="E22" s="109" t="s">
        <v>451</v>
      </c>
      <c r="F22" s="136" t="s">
        <v>397</v>
      </c>
      <c r="G22" s="51" t="s">
        <v>9</v>
      </c>
      <c r="H22" s="41" t="s">
        <v>100</v>
      </c>
      <c r="I22" s="41">
        <v>0.42</v>
      </c>
      <c r="J22" s="166"/>
      <c r="K22" s="44"/>
      <c r="L22" s="45"/>
    </row>
    <row r="23" spans="1:12" ht="184.5" customHeight="1" thickBot="1">
      <c r="A23" s="37">
        <v>6</v>
      </c>
      <c r="B23" s="52" t="s">
        <v>193</v>
      </c>
      <c r="C23" s="101" t="s">
        <v>245</v>
      </c>
      <c r="D23" s="132" t="s">
        <v>281</v>
      </c>
      <c r="E23" s="109" t="s">
        <v>432</v>
      </c>
      <c r="F23" s="110" t="s">
        <v>250</v>
      </c>
      <c r="G23" s="43" t="s">
        <v>7</v>
      </c>
      <c r="H23" s="40" t="s">
        <v>99</v>
      </c>
      <c r="I23" s="41">
        <v>0.3</v>
      </c>
      <c r="J23" s="44">
        <f>I23</f>
        <v>0.3</v>
      </c>
      <c r="K23" s="44">
        <f>+J23+J24</f>
        <v>1</v>
      </c>
      <c r="L23" s="45"/>
    </row>
    <row r="24" spans="1:12" ht="102" customHeight="1" thickBot="1">
      <c r="A24" s="48" t="s">
        <v>22</v>
      </c>
      <c r="B24" s="65" t="s">
        <v>194</v>
      </c>
      <c r="C24" s="101" t="s">
        <v>245</v>
      </c>
      <c r="D24" s="132" t="s">
        <v>266</v>
      </c>
      <c r="E24" s="109" t="s">
        <v>433</v>
      </c>
      <c r="F24" s="110" t="s">
        <v>250</v>
      </c>
      <c r="G24" s="51" t="s">
        <v>9</v>
      </c>
      <c r="H24" s="41" t="s">
        <v>99</v>
      </c>
      <c r="I24" s="41">
        <v>0.7</v>
      </c>
      <c r="J24" s="166">
        <f>AVERAGE(I24:I25)</f>
        <v>0.7</v>
      </c>
      <c r="K24" s="44"/>
      <c r="L24" s="45"/>
    </row>
    <row r="25" spans="1:12" ht="77.25" customHeight="1" thickBot="1">
      <c r="A25" s="48" t="s">
        <v>23</v>
      </c>
      <c r="B25" s="49" t="s">
        <v>195</v>
      </c>
      <c r="C25" s="101" t="s">
        <v>245</v>
      </c>
      <c r="D25" s="132" t="s">
        <v>282</v>
      </c>
      <c r="E25" s="109" t="s">
        <v>374</v>
      </c>
      <c r="F25" s="110" t="s">
        <v>250</v>
      </c>
      <c r="G25" s="51" t="s">
        <v>9</v>
      </c>
      <c r="H25" s="41" t="s">
        <v>99</v>
      </c>
      <c r="I25" s="41">
        <v>0.7</v>
      </c>
      <c r="J25" s="166"/>
      <c r="K25" s="44"/>
      <c r="L25" s="45"/>
    </row>
    <row r="26" spans="1:12" ht="136.5" customHeight="1" thickBot="1">
      <c r="A26" s="37">
        <v>7</v>
      </c>
      <c r="B26" s="52" t="s">
        <v>196</v>
      </c>
      <c r="C26" s="101" t="s">
        <v>245</v>
      </c>
      <c r="D26" s="132" t="s">
        <v>283</v>
      </c>
      <c r="E26" s="109" t="s">
        <v>375</v>
      </c>
      <c r="F26" s="110" t="s">
        <v>250</v>
      </c>
      <c r="G26" s="43" t="s">
        <v>7</v>
      </c>
      <c r="H26" s="40" t="s">
        <v>99</v>
      </c>
      <c r="I26" s="41">
        <v>0.3</v>
      </c>
      <c r="J26" s="44">
        <f>I26</f>
        <v>0.3</v>
      </c>
      <c r="K26" s="44">
        <f>+J26+J27</f>
        <v>1</v>
      </c>
      <c r="L26" s="45"/>
    </row>
    <row r="27" spans="1:12" ht="120" customHeight="1" thickBot="1">
      <c r="A27" s="48" t="s">
        <v>24</v>
      </c>
      <c r="B27" s="65" t="s">
        <v>194</v>
      </c>
      <c r="C27" s="101" t="s">
        <v>245</v>
      </c>
      <c r="D27" s="132" t="s">
        <v>266</v>
      </c>
      <c r="E27" s="109" t="s">
        <v>434</v>
      </c>
      <c r="F27" s="110" t="s">
        <v>250</v>
      </c>
      <c r="G27" s="51" t="s">
        <v>9</v>
      </c>
      <c r="H27" s="41" t="s">
        <v>99</v>
      </c>
      <c r="I27" s="41">
        <v>0.7</v>
      </c>
      <c r="J27" s="166">
        <f>AVERAGE(I27:I28)</f>
        <v>0.7</v>
      </c>
      <c r="K27" s="44"/>
      <c r="L27" s="45"/>
    </row>
    <row r="28" spans="1:12" ht="409.5" customHeight="1" thickBot="1">
      <c r="A28" s="48" t="s">
        <v>25</v>
      </c>
      <c r="B28" s="49" t="s">
        <v>197</v>
      </c>
      <c r="C28" s="101" t="s">
        <v>245</v>
      </c>
      <c r="D28" s="132" t="s">
        <v>284</v>
      </c>
      <c r="E28" s="109" t="s">
        <v>468</v>
      </c>
      <c r="F28" s="110" t="s">
        <v>250</v>
      </c>
      <c r="G28" s="51" t="s">
        <v>9</v>
      </c>
      <c r="H28" s="41" t="s">
        <v>99</v>
      </c>
      <c r="I28" s="41">
        <v>0.7</v>
      </c>
      <c r="J28" s="166"/>
      <c r="K28" s="44"/>
      <c r="L28" s="45"/>
    </row>
    <row r="29" spans="1:12" ht="114.75" customHeight="1" thickBot="1">
      <c r="A29" s="37">
        <v>8</v>
      </c>
      <c r="B29" s="56" t="s">
        <v>198</v>
      </c>
      <c r="C29" s="101" t="s">
        <v>245</v>
      </c>
      <c r="D29" s="133" t="s">
        <v>285</v>
      </c>
      <c r="E29" s="109" t="s">
        <v>376</v>
      </c>
      <c r="F29" s="110" t="s">
        <v>250</v>
      </c>
      <c r="G29" s="43" t="s">
        <v>7</v>
      </c>
      <c r="H29" s="40" t="s">
        <v>99</v>
      </c>
      <c r="I29" s="41">
        <v>0.3</v>
      </c>
      <c r="J29" s="44">
        <f>I29</f>
        <v>0.3</v>
      </c>
      <c r="K29" s="44">
        <f>+J29+J30</f>
        <v>0.8599999999999999</v>
      </c>
      <c r="L29" s="45"/>
    </row>
    <row r="30" spans="1:12" ht="109.5" customHeight="1" thickBot="1">
      <c r="A30" s="48" t="s">
        <v>26</v>
      </c>
      <c r="B30" s="49" t="s">
        <v>199</v>
      </c>
      <c r="C30" s="101" t="s">
        <v>245</v>
      </c>
      <c r="D30" s="133" t="s">
        <v>266</v>
      </c>
      <c r="E30" s="109" t="s">
        <v>435</v>
      </c>
      <c r="F30" s="110" t="s">
        <v>250</v>
      </c>
      <c r="G30" s="51" t="s">
        <v>9</v>
      </c>
      <c r="H30" s="41" t="s">
        <v>99</v>
      </c>
      <c r="I30" s="41">
        <v>0.7</v>
      </c>
      <c r="J30" s="166">
        <f>AVERAGE(I30:I31)</f>
        <v>0.5599999999999999</v>
      </c>
      <c r="K30" s="44"/>
      <c r="L30" s="45"/>
    </row>
    <row r="31" spans="1:12" ht="242.25" customHeight="1" thickBot="1">
      <c r="A31" s="48" t="s">
        <v>27</v>
      </c>
      <c r="B31" s="49" t="s">
        <v>28</v>
      </c>
      <c r="C31" s="101" t="s">
        <v>245</v>
      </c>
      <c r="D31" s="133" t="s">
        <v>286</v>
      </c>
      <c r="E31" s="111" t="s">
        <v>452</v>
      </c>
      <c r="F31" s="113" t="s">
        <v>453</v>
      </c>
      <c r="G31" s="51" t="s">
        <v>9</v>
      </c>
      <c r="H31" s="41" t="s">
        <v>100</v>
      </c>
      <c r="I31" s="41">
        <v>0.42</v>
      </c>
      <c r="J31" s="166"/>
      <c r="K31" s="44"/>
      <c r="L31" s="45"/>
    </row>
    <row r="32" spans="1:12" ht="118.5" customHeight="1" thickBot="1">
      <c r="A32" s="37">
        <v>9</v>
      </c>
      <c r="B32" s="52" t="s">
        <v>200</v>
      </c>
      <c r="C32" s="101" t="s">
        <v>247</v>
      </c>
      <c r="D32" s="133" t="s">
        <v>287</v>
      </c>
      <c r="E32" s="109" t="s">
        <v>377</v>
      </c>
      <c r="F32" s="110" t="s">
        <v>250</v>
      </c>
      <c r="G32" s="43" t="s">
        <v>7</v>
      </c>
      <c r="H32" s="40" t="s">
        <v>99</v>
      </c>
      <c r="I32" s="41">
        <v>0.3</v>
      </c>
      <c r="J32" s="44">
        <f>I32</f>
        <v>0.3</v>
      </c>
      <c r="K32" s="44">
        <f>+J32+J33</f>
        <v>1</v>
      </c>
      <c r="L32" s="45"/>
    </row>
    <row r="33" spans="1:12" ht="99" customHeight="1" thickBot="1">
      <c r="A33" s="48" t="s">
        <v>29</v>
      </c>
      <c r="B33" s="65" t="s">
        <v>201</v>
      </c>
      <c r="C33" s="101" t="s">
        <v>247</v>
      </c>
      <c r="D33" s="132" t="s">
        <v>277</v>
      </c>
      <c r="E33" s="111" t="s">
        <v>396</v>
      </c>
      <c r="F33" s="110" t="s">
        <v>250</v>
      </c>
      <c r="G33" s="51" t="s">
        <v>9</v>
      </c>
      <c r="H33" s="41" t="s">
        <v>99</v>
      </c>
      <c r="I33" s="41">
        <v>0.7</v>
      </c>
      <c r="J33" s="166">
        <f>AVERAGE(I33:I34)</f>
        <v>0.7</v>
      </c>
      <c r="K33" s="44"/>
      <c r="L33" s="45"/>
    </row>
    <row r="34" spans="1:12" ht="80.25" customHeight="1" thickBot="1">
      <c r="A34" s="48" t="s">
        <v>30</v>
      </c>
      <c r="B34" s="49" t="s">
        <v>202</v>
      </c>
      <c r="C34" s="101" t="s">
        <v>247</v>
      </c>
      <c r="D34" s="132" t="s">
        <v>288</v>
      </c>
      <c r="E34" s="109" t="s">
        <v>378</v>
      </c>
      <c r="F34" s="110" t="s">
        <v>250</v>
      </c>
      <c r="G34" s="51" t="s">
        <v>9</v>
      </c>
      <c r="H34" s="41" t="s">
        <v>99</v>
      </c>
      <c r="I34" s="41">
        <v>0.7</v>
      </c>
      <c r="J34" s="166"/>
      <c r="K34" s="44"/>
      <c r="L34" s="45"/>
    </row>
    <row r="35" spans="1:12" ht="135" customHeight="1" thickBot="1">
      <c r="A35" s="37">
        <v>10</v>
      </c>
      <c r="B35" s="52" t="s">
        <v>203</v>
      </c>
      <c r="C35" s="101" t="s">
        <v>245</v>
      </c>
      <c r="D35" s="132" t="s">
        <v>289</v>
      </c>
      <c r="E35" s="109" t="s">
        <v>379</v>
      </c>
      <c r="F35" s="110" t="s">
        <v>249</v>
      </c>
      <c r="G35" s="43" t="s">
        <v>7</v>
      </c>
      <c r="H35" s="40" t="s">
        <v>99</v>
      </c>
      <c r="I35" s="41">
        <v>0.3</v>
      </c>
      <c r="J35" s="44">
        <f>I35</f>
        <v>0.3</v>
      </c>
      <c r="K35" s="44">
        <f>+J35+J36</f>
        <v>0.9999999999999998</v>
      </c>
      <c r="L35" s="45"/>
    </row>
    <row r="36" spans="1:13" ht="106.5" customHeight="1" thickBot="1">
      <c r="A36" s="48" t="s">
        <v>31</v>
      </c>
      <c r="B36" s="65" t="s">
        <v>204</v>
      </c>
      <c r="C36" s="101" t="s">
        <v>245</v>
      </c>
      <c r="D36" s="132" t="s">
        <v>266</v>
      </c>
      <c r="E36" s="109" t="s">
        <v>435</v>
      </c>
      <c r="F36" s="110" t="s">
        <v>250</v>
      </c>
      <c r="G36" s="51" t="s">
        <v>9</v>
      </c>
      <c r="H36" s="41" t="s">
        <v>99</v>
      </c>
      <c r="I36" s="41">
        <v>0.7</v>
      </c>
      <c r="J36" s="166">
        <f>AVERAGE(I36:I38)</f>
        <v>0.6999999999999998</v>
      </c>
      <c r="K36" s="44"/>
      <c r="L36" s="45"/>
      <c r="M36" s="66"/>
    </row>
    <row r="37" spans="1:13" ht="87" customHeight="1" thickBot="1">
      <c r="A37" s="48" t="s">
        <v>32</v>
      </c>
      <c r="B37" s="65" t="s">
        <v>205</v>
      </c>
      <c r="C37" s="101" t="s">
        <v>245</v>
      </c>
      <c r="D37" s="132" t="s">
        <v>290</v>
      </c>
      <c r="E37" s="109" t="s">
        <v>436</v>
      </c>
      <c r="F37" s="110" t="s">
        <v>250</v>
      </c>
      <c r="G37" s="51" t="s">
        <v>9</v>
      </c>
      <c r="H37" s="41" t="s">
        <v>99</v>
      </c>
      <c r="I37" s="41">
        <v>0.7</v>
      </c>
      <c r="J37" s="166"/>
      <c r="K37" s="44"/>
      <c r="L37" s="45"/>
      <c r="M37" s="66"/>
    </row>
    <row r="38" spans="1:12" ht="155.25" customHeight="1" thickBot="1">
      <c r="A38" s="48" t="s">
        <v>33</v>
      </c>
      <c r="B38" s="65" t="s">
        <v>208</v>
      </c>
      <c r="C38" s="101" t="s">
        <v>245</v>
      </c>
      <c r="D38" s="132" t="s">
        <v>291</v>
      </c>
      <c r="E38" s="109" t="s">
        <v>398</v>
      </c>
      <c r="F38" s="113" t="s">
        <v>380</v>
      </c>
      <c r="G38" s="51" t="s">
        <v>9</v>
      </c>
      <c r="H38" s="41" t="s">
        <v>99</v>
      </c>
      <c r="I38" s="41">
        <v>0.7</v>
      </c>
      <c r="J38" s="166"/>
      <c r="K38" s="44"/>
      <c r="L38" s="45"/>
    </row>
    <row r="39" spans="1:12" ht="30" customHeight="1" thickBot="1">
      <c r="A39" s="67"/>
      <c r="B39" s="21" t="s">
        <v>215</v>
      </c>
      <c r="C39" s="22"/>
      <c r="D39" s="105"/>
      <c r="E39" s="70"/>
      <c r="F39" s="69"/>
      <c r="G39" s="97"/>
      <c r="H39" s="22"/>
      <c r="I39" s="22">
        <v>0.42</v>
      </c>
      <c r="J39" s="68"/>
      <c r="K39" s="68"/>
      <c r="L39" s="71"/>
    </row>
    <row r="40" spans="1:12" ht="27" customHeight="1" thickBot="1">
      <c r="A40" s="24"/>
      <c r="B40" s="25" t="s">
        <v>34</v>
      </c>
      <c r="C40" s="72"/>
      <c r="D40" s="106"/>
      <c r="E40" s="70"/>
      <c r="F40" s="70"/>
      <c r="G40" s="26"/>
      <c r="H40" s="72"/>
      <c r="I40" s="72">
        <v>0.42</v>
      </c>
      <c r="J40" s="73"/>
      <c r="K40" s="73"/>
      <c r="L40" s="71"/>
    </row>
    <row r="41" spans="1:12" ht="39" customHeight="1" thickBot="1">
      <c r="A41" s="29"/>
      <c r="B41" s="30" t="s">
        <v>35</v>
      </c>
      <c r="C41" s="30"/>
      <c r="D41" s="104" t="s">
        <v>262</v>
      </c>
      <c r="E41" s="33" t="s">
        <v>263</v>
      </c>
      <c r="F41" s="33" t="s">
        <v>264</v>
      </c>
      <c r="G41" s="30" t="s">
        <v>4</v>
      </c>
      <c r="H41" s="74" t="s">
        <v>5</v>
      </c>
      <c r="I41" s="30">
        <v>0.42</v>
      </c>
      <c r="J41" s="30" t="s">
        <v>6</v>
      </c>
      <c r="K41" s="27">
        <f>AVERAGE(K42:K49)</f>
        <v>1</v>
      </c>
      <c r="L41" s="17"/>
    </row>
    <row r="42" spans="1:12" ht="96" customHeight="1" thickBot="1">
      <c r="A42" s="37">
        <v>11</v>
      </c>
      <c r="B42" s="52" t="s">
        <v>209</v>
      </c>
      <c r="C42" s="101" t="s">
        <v>245</v>
      </c>
      <c r="D42" s="133" t="s">
        <v>292</v>
      </c>
      <c r="E42" s="113" t="s">
        <v>437</v>
      </c>
      <c r="F42" s="110" t="s">
        <v>250</v>
      </c>
      <c r="G42" s="43" t="s">
        <v>7</v>
      </c>
      <c r="H42" s="40" t="s">
        <v>99</v>
      </c>
      <c r="I42" s="41">
        <v>0.3</v>
      </c>
      <c r="J42" s="44">
        <f>I42</f>
        <v>0.3</v>
      </c>
      <c r="K42" s="44">
        <f>+J42+J43</f>
        <v>1</v>
      </c>
      <c r="L42" s="45"/>
    </row>
    <row r="43" spans="1:12" ht="87.75" customHeight="1" thickBot="1">
      <c r="A43" s="48" t="s">
        <v>36</v>
      </c>
      <c r="B43" s="49" t="s">
        <v>120</v>
      </c>
      <c r="C43" s="101" t="s">
        <v>245</v>
      </c>
      <c r="D43" s="133" t="s">
        <v>293</v>
      </c>
      <c r="E43" s="113" t="s">
        <v>381</v>
      </c>
      <c r="F43" s="113" t="s">
        <v>250</v>
      </c>
      <c r="G43" s="51" t="s">
        <v>9</v>
      </c>
      <c r="H43" s="41" t="s">
        <v>99</v>
      </c>
      <c r="I43" s="41">
        <v>0.7</v>
      </c>
      <c r="J43" s="167">
        <f>AVERAGE(I43:I44)</f>
        <v>0.7</v>
      </c>
      <c r="K43" s="75"/>
      <c r="L43" s="76"/>
    </row>
    <row r="44" spans="1:12" ht="61.5" customHeight="1" thickBot="1">
      <c r="A44" s="48" t="s">
        <v>37</v>
      </c>
      <c r="B44" s="49" t="s">
        <v>112</v>
      </c>
      <c r="C44" s="101" t="s">
        <v>245</v>
      </c>
      <c r="D44" s="133" t="s">
        <v>294</v>
      </c>
      <c r="E44" s="113" t="s">
        <v>438</v>
      </c>
      <c r="F44" s="113" t="s">
        <v>250</v>
      </c>
      <c r="G44" s="51" t="s">
        <v>9</v>
      </c>
      <c r="H44" s="41" t="s">
        <v>99</v>
      </c>
      <c r="I44" s="41">
        <v>0.7</v>
      </c>
      <c r="J44" s="167"/>
      <c r="K44" s="75"/>
      <c r="L44" s="76"/>
    </row>
    <row r="45" spans="1:12" ht="96.75" customHeight="1" thickBot="1">
      <c r="A45" s="37">
        <v>12</v>
      </c>
      <c r="B45" s="52" t="s">
        <v>113</v>
      </c>
      <c r="C45" s="101" t="s">
        <v>245</v>
      </c>
      <c r="D45" s="133" t="s">
        <v>357</v>
      </c>
      <c r="E45" s="113" t="s">
        <v>439</v>
      </c>
      <c r="F45" s="113" t="s">
        <v>250</v>
      </c>
      <c r="G45" s="43" t="s">
        <v>7</v>
      </c>
      <c r="H45" s="40" t="s">
        <v>99</v>
      </c>
      <c r="I45" s="41">
        <v>0.3</v>
      </c>
      <c r="J45" s="44">
        <f>I45</f>
        <v>0.3</v>
      </c>
      <c r="K45" s="44">
        <f>+J45+J46</f>
        <v>1</v>
      </c>
      <c r="L45" s="45"/>
    </row>
    <row r="46" spans="1:12" ht="84" customHeight="1" thickBot="1">
      <c r="A46" s="48" t="s">
        <v>38</v>
      </c>
      <c r="B46" s="49" t="s">
        <v>114</v>
      </c>
      <c r="C46" s="101" t="s">
        <v>245</v>
      </c>
      <c r="D46" s="133" t="s">
        <v>358</v>
      </c>
      <c r="E46" s="113" t="s">
        <v>440</v>
      </c>
      <c r="F46" s="113" t="s">
        <v>250</v>
      </c>
      <c r="G46" s="51" t="s">
        <v>9</v>
      </c>
      <c r="H46" s="41" t="s">
        <v>99</v>
      </c>
      <c r="I46" s="41">
        <v>0.7</v>
      </c>
      <c r="J46" s="167">
        <f>AVERAGE(I46:I47)</f>
        <v>0.7</v>
      </c>
      <c r="K46" s="75"/>
      <c r="L46" s="76"/>
    </row>
    <row r="47" spans="1:12" ht="70.5" customHeight="1" thickBot="1">
      <c r="A47" s="48" t="s">
        <v>39</v>
      </c>
      <c r="B47" s="49" t="s">
        <v>115</v>
      </c>
      <c r="C47" s="101" t="s">
        <v>245</v>
      </c>
      <c r="D47" s="133" t="s">
        <v>295</v>
      </c>
      <c r="E47" s="113" t="s">
        <v>399</v>
      </c>
      <c r="F47" s="113" t="s">
        <v>250</v>
      </c>
      <c r="G47" s="51" t="s">
        <v>9</v>
      </c>
      <c r="H47" s="41" t="s">
        <v>99</v>
      </c>
      <c r="I47" s="41">
        <v>0.7</v>
      </c>
      <c r="J47" s="167"/>
      <c r="K47" s="75"/>
      <c r="L47" s="76"/>
    </row>
    <row r="48" spans="1:12" ht="73.5" customHeight="1" thickBot="1">
      <c r="A48" s="37">
        <v>13</v>
      </c>
      <c r="B48" s="52" t="s">
        <v>211</v>
      </c>
      <c r="C48" s="101" t="s">
        <v>245</v>
      </c>
      <c r="D48" s="133" t="s">
        <v>296</v>
      </c>
      <c r="E48" s="113" t="s">
        <v>360</v>
      </c>
      <c r="F48" s="113" t="s">
        <v>250</v>
      </c>
      <c r="G48" s="43" t="s">
        <v>7</v>
      </c>
      <c r="H48" s="40" t="s">
        <v>99</v>
      </c>
      <c r="I48" s="41">
        <v>0.3</v>
      </c>
      <c r="J48" s="44">
        <f>I48</f>
        <v>0.3</v>
      </c>
      <c r="K48" s="44">
        <f>+J48+J49</f>
        <v>1</v>
      </c>
      <c r="L48" s="45"/>
    </row>
    <row r="49" spans="1:12" ht="83.25" customHeight="1" thickBot="1">
      <c r="A49" s="48" t="s">
        <v>40</v>
      </c>
      <c r="B49" s="65" t="s">
        <v>116</v>
      </c>
      <c r="C49" s="101" t="s">
        <v>245</v>
      </c>
      <c r="D49" s="133" t="s">
        <v>297</v>
      </c>
      <c r="E49" s="113" t="s">
        <v>382</v>
      </c>
      <c r="F49" s="113" t="s">
        <v>250</v>
      </c>
      <c r="G49" s="51" t="s">
        <v>9</v>
      </c>
      <c r="H49" s="41" t="s">
        <v>99</v>
      </c>
      <c r="I49" s="41">
        <v>0.7</v>
      </c>
      <c r="J49" s="75">
        <f>I49</f>
        <v>0.7</v>
      </c>
      <c r="K49" s="75"/>
      <c r="L49" s="76"/>
    </row>
    <row r="50" spans="1:12" ht="41.25" customHeight="1" thickBot="1">
      <c r="A50" s="29"/>
      <c r="B50" s="30" t="s">
        <v>41</v>
      </c>
      <c r="C50" s="30"/>
      <c r="D50" s="104" t="s">
        <v>262</v>
      </c>
      <c r="E50" s="33" t="s">
        <v>263</v>
      </c>
      <c r="F50" s="33" t="s">
        <v>264</v>
      </c>
      <c r="G50" s="30" t="s">
        <v>4</v>
      </c>
      <c r="H50" s="74" t="s">
        <v>5</v>
      </c>
      <c r="I50" s="30">
        <v>0.42</v>
      </c>
      <c r="J50" s="30" t="s">
        <v>6</v>
      </c>
      <c r="K50" s="27">
        <f>AVERAGE(K51:K53)</f>
        <v>1</v>
      </c>
      <c r="L50" s="17"/>
    </row>
    <row r="51" spans="1:12" ht="130.5" customHeight="1" thickBot="1">
      <c r="A51" s="37">
        <v>14</v>
      </c>
      <c r="B51" s="52" t="s">
        <v>119</v>
      </c>
      <c r="C51" s="101" t="s">
        <v>245</v>
      </c>
      <c r="D51" s="133" t="s">
        <v>298</v>
      </c>
      <c r="E51" s="113" t="s">
        <v>400</v>
      </c>
      <c r="F51" s="113" t="s">
        <v>250</v>
      </c>
      <c r="G51" s="43" t="s">
        <v>7</v>
      </c>
      <c r="H51" s="40" t="s">
        <v>99</v>
      </c>
      <c r="I51" s="41">
        <v>0.3</v>
      </c>
      <c r="J51" s="44">
        <f>I51</f>
        <v>0.3</v>
      </c>
      <c r="K51" s="44">
        <f>+J51+J52</f>
        <v>1</v>
      </c>
      <c r="L51" s="45"/>
    </row>
    <row r="52" spans="1:12" ht="97.5" customHeight="1" thickBot="1">
      <c r="A52" s="48" t="s">
        <v>42</v>
      </c>
      <c r="B52" s="49" t="s">
        <v>117</v>
      </c>
      <c r="C52" s="101" t="s">
        <v>245</v>
      </c>
      <c r="D52" s="133" t="s">
        <v>299</v>
      </c>
      <c r="E52" s="113" t="s">
        <v>383</v>
      </c>
      <c r="F52" s="113" t="s">
        <v>250</v>
      </c>
      <c r="G52" s="51" t="s">
        <v>9</v>
      </c>
      <c r="H52" s="41" t="s">
        <v>99</v>
      </c>
      <c r="I52" s="41">
        <v>0.7</v>
      </c>
      <c r="J52" s="75">
        <f>I52</f>
        <v>0.7</v>
      </c>
      <c r="K52" s="75"/>
      <c r="L52" s="76"/>
    </row>
    <row r="53" spans="1:12" ht="85.5" customHeight="1" thickBot="1">
      <c r="A53" s="37">
        <v>15</v>
      </c>
      <c r="B53" s="38" t="s">
        <v>118</v>
      </c>
      <c r="C53" s="101" t="s">
        <v>245</v>
      </c>
      <c r="D53" s="133" t="s">
        <v>300</v>
      </c>
      <c r="E53" s="113" t="s">
        <v>401</v>
      </c>
      <c r="F53" s="113" t="s">
        <v>250</v>
      </c>
      <c r="G53" s="43" t="s">
        <v>7</v>
      </c>
      <c r="H53" s="40" t="s">
        <v>99</v>
      </c>
      <c r="I53" s="41">
        <v>0.3</v>
      </c>
      <c r="J53" s="44">
        <f>I53</f>
        <v>0.3</v>
      </c>
      <c r="K53" s="44">
        <f>+J53+J54</f>
        <v>1</v>
      </c>
      <c r="L53" s="45"/>
    </row>
    <row r="54" spans="1:12" ht="102.75" customHeight="1" thickBot="1">
      <c r="A54" s="48" t="s">
        <v>43</v>
      </c>
      <c r="B54" s="65" t="s">
        <v>121</v>
      </c>
      <c r="C54" s="101" t="s">
        <v>245</v>
      </c>
      <c r="D54" s="133" t="s">
        <v>301</v>
      </c>
      <c r="E54" s="113" t="s">
        <v>389</v>
      </c>
      <c r="F54" s="113" t="s">
        <v>249</v>
      </c>
      <c r="G54" s="51" t="s">
        <v>9</v>
      </c>
      <c r="H54" s="41" t="s">
        <v>99</v>
      </c>
      <c r="I54" s="41">
        <v>0.7</v>
      </c>
      <c r="J54" s="75">
        <f>I54</f>
        <v>0.7</v>
      </c>
      <c r="K54" s="75"/>
      <c r="L54" s="76"/>
    </row>
    <row r="55" spans="1:12" ht="45" customHeight="1" thickBot="1">
      <c r="A55" s="29"/>
      <c r="B55" s="30" t="s">
        <v>44</v>
      </c>
      <c r="C55" s="30"/>
      <c r="D55" s="104" t="s">
        <v>262</v>
      </c>
      <c r="E55" s="33" t="s">
        <v>263</v>
      </c>
      <c r="F55" s="33" t="s">
        <v>264</v>
      </c>
      <c r="G55" s="30" t="s">
        <v>4</v>
      </c>
      <c r="H55" s="74" t="s">
        <v>5</v>
      </c>
      <c r="I55" s="30">
        <v>0.42</v>
      </c>
      <c r="J55" s="30" t="s">
        <v>6</v>
      </c>
      <c r="K55" s="27">
        <f>AVERAGE(K56:K70)</f>
        <v>1</v>
      </c>
      <c r="L55" s="17"/>
    </row>
    <row r="56" spans="1:12" ht="109.5" customHeight="1" thickBot="1">
      <c r="A56" s="37">
        <v>16</v>
      </c>
      <c r="B56" s="38" t="s">
        <v>122</v>
      </c>
      <c r="C56" s="101" t="s">
        <v>245</v>
      </c>
      <c r="D56" s="133" t="s">
        <v>361</v>
      </c>
      <c r="E56" s="113" t="s">
        <v>384</v>
      </c>
      <c r="F56" s="113" t="s">
        <v>251</v>
      </c>
      <c r="G56" s="43" t="s">
        <v>7</v>
      </c>
      <c r="H56" s="40" t="s">
        <v>99</v>
      </c>
      <c r="I56" s="41">
        <v>0.3</v>
      </c>
      <c r="J56" s="44">
        <f>I56</f>
        <v>0.3</v>
      </c>
      <c r="K56" s="44">
        <f>+J56+J57</f>
        <v>1</v>
      </c>
      <c r="L56" s="45"/>
    </row>
    <row r="57" spans="1:12" ht="120" customHeight="1" thickBot="1">
      <c r="A57" s="48" t="s">
        <v>45</v>
      </c>
      <c r="B57" s="49" t="s">
        <v>123</v>
      </c>
      <c r="C57" s="101" t="s">
        <v>245</v>
      </c>
      <c r="D57" s="133" t="s">
        <v>302</v>
      </c>
      <c r="E57" s="113" t="s">
        <v>402</v>
      </c>
      <c r="F57" s="113" t="s">
        <v>251</v>
      </c>
      <c r="G57" s="51" t="s">
        <v>9</v>
      </c>
      <c r="H57" s="41" t="s">
        <v>99</v>
      </c>
      <c r="I57" s="41">
        <v>0.7</v>
      </c>
      <c r="J57" s="164">
        <f>AVERAGE(I57:I58)</f>
        <v>0.7</v>
      </c>
      <c r="K57" s="78"/>
      <c r="L57" s="71"/>
    </row>
    <row r="58" spans="1:12" ht="153.75" customHeight="1" thickBot="1">
      <c r="A58" s="48" t="s">
        <v>46</v>
      </c>
      <c r="B58" s="49" t="s">
        <v>124</v>
      </c>
      <c r="C58" s="101" t="s">
        <v>245</v>
      </c>
      <c r="D58" s="133" t="s">
        <v>303</v>
      </c>
      <c r="E58" s="113" t="s">
        <v>403</v>
      </c>
      <c r="F58" s="113" t="s">
        <v>251</v>
      </c>
      <c r="G58" s="51" t="s">
        <v>9</v>
      </c>
      <c r="H58" s="41" t="s">
        <v>99</v>
      </c>
      <c r="I58" s="41">
        <v>0.7</v>
      </c>
      <c r="J58" s="164"/>
      <c r="K58" s="78"/>
      <c r="L58" s="71"/>
    </row>
    <row r="59" spans="1:12" ht="87" customHeight="1" thickBot="1">
      <c r="A59" s="37">
        <v>17</v>
      </c>
      <c r="B59" s="38" t="s">
        <v>125</v>
      </c>
      <c r="C59" s="101" t="s">
        <v>245</v>
      </c>
      <c r="D59" s="134" t="s">
        <v>304</v>
      </c>
      <c r="E59" s="113" t="s">
        <v>463</v>
      </c>
      <c r="F59" s="113" t="s">
        <v>251</v>
      </c>
      <c r="G59" s="43" t="s">
        <v>7</v>
      </c>
      <c r="H59" s="40" t="s">
        <v>99</v>
      </c>
      <c r="I59" s="41">
        <v>0.3</v>
      </c>
      <c r="J59" s="44">
        <f>I59</f>
        <v>0.3</v>
      </c>
      <c r="K59" s="44">
        <f>+J59+J60</f>
        <v>1</v>
      </c>
      <c r="L59" s="45"/>
    </row>
    <row r="60" spans="1:12" ht="132" customHeight="1" thickBot="1">
      <c r="A60" s="48" t="s">
        <v>47</v>
      </c>
      <c r="B60" s="65" t="s">
        <v>126</v>
      </c>
      <c r="C60" s="101" t="s">
        <v>245</v>
      </c>
      <c r="D60" s="134" t="s">
        <v>305</v>
      </c>
      <c r="E60" s="113" t="s">
        <v>466</v>
      </c>
      <c r="F60" s="113" t="s">
        <v>251</v>
      </c>
      <c r="G60" s="51" t="s">
        <v>9</v>
      </c>
      <c r="H60" s="41" t="s">
        <v>99</v>
      </c>
      <c r="I60" s="41">
        <v>0.7</v>
      </c>
      <c r="J60" s="164">
        <f>AVERAGE(I60:I61)</f>
        <v>0.7</v>
      </c>
      <c r="K60" s="78"/>
      <c r="L60" s="71"/>
    </row>
    <row r="61" spans="1:12" ht="70.5" customHeight="1" thickBot="1">
      <c r="A61" s="48" t="s">
        <v>48</v>
      </c>
      <c r="B61" s="49" t="s">
        <v>127</v>
      </c>
      <c r="C61" s="101" t="s">
        <v>245</v>
      </c>
      <c r="D61" s="134" t="s">
        <v>306</v>
      </c>
      <c r="E61" s="113" t="s">
        <v>464</v>
      </c>
      <c r="F61" s="113" t="s">
        <v>250</v>
      </c>
      <c r="G61" s="51" t="s">
        <v>9</v>
      </c>
      <c r="H61" s="41" t="s">
        <v>99</v>
      </c>
      <c r="I61" s="41">
        <v>0.7</v>
      </c>
      <c r="J61" s="164"/>
      <c r="K61" s="78"/>
      <c r="L61" s="71"/>
    </row>
    <row r="62" spans="1:12" ht="91.5" customHeight="1" thickBot="1">
      <c r="A62" s="37">
        <v>18</v>
      </c>
      <c r="B62" s="52" t="s">
        <v>128</v>
      </c>
      <c r="C62" s="101" t="s">
        <v>245</v>
      </c>
      <c r="D62" s="134" t="s">
        <v>307</v>
      </c>
      <c r="E62" s="113" t="s">
        <v>404</v>
      </c>
      <c r="F62" s="113" t="s">
        <v>250</v>
      </c>
      <c r="G62" s="43" t="s">
        <v>7</v>
      </c>
      <c r="H62" s="40" t="s">
        <v>99</v>
      </c>
      <c r="I62" s="41">
        <v>0.3</v>
      </c>
      <c r="J62" s="44">
        <f>I62</f>
        <v>0.3</v>
      </c>
      <c r="K62" s="44">
        <f>+J62+J63</f>
        <v>1</v>
      </c>
      <c r="L62" s="45"/>
    </row>
    <row r="63" spans="1:12" ht="93" customHeight="1" thickBot="1">
      <c r="A63" s="48" t="s">
        <v>49</v>
      </c>
      <c r="B63" s="49" t="s">
        <v>129</v>
      </c>
      <c r="C63" s="101" t="s">
        <v>245</v>
      </c>
      <c r="D63" s="134" t="s">
        <v>308</v>
      </c>
      <c r="E63" s="113" t="s">
        <v>465</v>
      </c>
      <c r="F63" s="113" t="s">
        <v>250</v>
      </c>
      <c r="G63" s="51" t="s">
        <v>9</v>
      </c>
      <c r="H63" s="41" t="s">
        <v>99</v>
      </c>
      <c r="I63" s="41">
        <v>0.7</v>
      </c>
      <c r="J63" s="164">
        <f>AVERAGE(I63:I64)</f>
        <v>0.7</v>
      </c>
      <c r="K63" s="78"/>
      <c r="L63" s="71"/>
    </row>
    <row r="64" spans="1:12" ht="126" customHeight="1" thickBot="1">
      <c r="A64" s="48" t="s">
        <v>50</v>
      </c>
      <c r="B64" s="49" t="s">
        <v>130</v>
      </c>
      <c r="C64" s="101" t="s">
        <v>245</v>
      </c>
      <c r="D64" s="134" t="s">
        <v>309</v>
      </c>
      <c r="E64" s="113" t="s">
        <v>403</v>
      </c>
      <c r="F64" s="113" t="s">
        <v>250</v>
      </c>
      <c r="G64" s="51" t="s">
        <v>9</v>
      </c>
      <c r="H64" s="41" t="s">
        <v>99</v>
      </c>
      <c r="I64" s="41">
        <v>0.7</v>
      </c>
      <c r="J64" s="164"/>
      <c r="K64" s="78"/>
      <c r="L64" s="71"/>
    </row>
    <row r="65" spans="1:12" ht="60" customHeight="1" thickBot="1">
      <c r="A65" s="37">
        <v>19</v>
      </c>
      <c r="B65" s="38" t="s">
        <v>131</v>
      </c>
      <c r="C65" s="101" t="s">
        <v>245</v>
      </c>
      <c r="D65" s="134" t="s">
        <v>310</v>
      </c>
      <c r="E65" s="113" t="s">
        <v>385</v>
      </c>
      <c r="F65" s="113" t="s">
        <v>250</v>
      </c>
      <c r="G65" s="43" t="s">
        <v>7</v>
      </c>
      <c r="H65" s="40" t="s">
        <v>99</v>
      </c>
      <c r="I65" s="41">
        <v>0.3</v>
      </c>
      <c r="J65" s="44">
        <f>I65</f>
        <v>0.3</v>
      </c>
      <c r="K65" s="44">
        <f>+J65+J66</f>
        <v>1</v>
      </c>
      <c r="L65" s="45"/>
    </row>
    <row r="66" spans="1:12" ht="74.25" customHeight="1" thickBot="1">
      <c r="A66" s="48" t="s">
        <v>51</v>
      </c>
      <c r="B66" s="49" t="s">
        <v>132</v>
      </c>
      <c r="C66" s="101" t="s">
        <v>245</v>
      </c>
      <c r="D66" s="134" t="s">
        <v>311</v>
      </c>
      <c r="E66" s="113" t="s">
        <v>405</v>
      </c>
      <c r="F66" s="113" t="s">
        <v>250</v>
      </c>
      <c r="G66" s="51" t="s">
        <v>9</v>
      </c>
      <c r="H66" s="41" t="s">
        <v>99</v>
      </c>
      <c r="I66" s="41">
        <v>0.7</v>
      </c>
      <c r="J66" s="164">
        <f>AVERAGE(I66:I67)</f>
        <v>0.7</v>
      </c>
      <c r="K66" s="78"/>
      <c r="L66" s="71"/>
    </row>
    <row r="67" spans="1:12" ht="86.25" customHeight="1" thickBot="1">
      <c r="A67" s="48" t="s">
        <v>52</v>
      </c>
      <c r="B67" s="65" t="s">
        <v>133</v>
      </c>
      <c r="C67" s="101" t="s">
        <v>245</v>
      </c>
      <c r="D67" s="134" t="s">
        <v>312</v>
      </c>
      <c r="E67" s="113" t="s">
        <v>252</v>
      </c>
      <c r="F67" s="113" t="s">
        <v>249</v>
      </c>
      <c r="G67" s="51" t="s">
        <v>9</v>
      </c>
      <c r="H67" s="41" t="s">
        <v>99</v>
      </c>
      <c r="I67" s="41">
        <v>0.7</v>
      </c>
      <c r="J67" s="164"/>
      <c r="K67" s="78"/>
      <c r="L67" s="71"/>
    </row>
    <row r="68" spans="1:12" ht="78" customHeight="1" thickBot="1">
      <c r="A68" s="37">
        <v>20</v>
      </c>
      <c r="B68" s="38" t="s">
        <v>134</v>
      </c>
      <c r="C68" s="101" t="s">
        <v>245</v>
      </c>
      <c r="D68" s="134" t="s">
        <v>313</v>
      </c>
      <c r="E68" s="113" t="s">
        <v>406</v>
      </c>
      <c r="F68" s="113" t="s">
        <v>249</v>
      </c>
      <c r="G68" s="43" t="s">
        <v>7</v>
      </c>
      <c r="H68" s="40" t="s">
        <v>99</v>
      </c>
      <c r="I68" s="41">
        <v>0.3</v>
      </c>
      <c r="J68" s="44">
        <f>I68</f>
        <v>0.3</v>
      </c>
      <c r="K68" s="44">
        <f>+J68+J69</f>
        <v>1</v>
      </c>
      <c r="L68" s="45"/>
    </row>
    <row r="69" spans="1:12" ht="79.5" customHeight="1" thickBot="1">
      <c r="A69" s="48" t="s">
        <v>53</v>
      </c>
      <c r="B69" s="49" t="s">
        <v>135</v>
      </c>
      <c r="C69" s="101" t="s">
        <v>245</v>
      </c>
      <c r="D69" s="134" t="s">
        <v>314</v>
      </c>
      <c r="E69" s="113" t="s">
        <v>407</v>
      </c>
      <c r="F69" s="113" t="s">
        <v>249</v>
      </c>
      <c r="G69" s="51" t="s">
        <v>9</v>
      </c>
      <c r="H69" s="41" t="s">
        <v>99</v>
      </c>
      <c r="I69" s="41">
        <v>0.7</v>
      </c>
      <c r="J69" s="164">
        <f>AVERAGE(I69:I70)</f>
        <v>0.7</v>
      </c>
      <c r="K69" s="78"/>
      <c r="L69" s="71"/>
    </row>
    <row r="70" spans="1:12" ht="84.75" customHeight="1" thickBot="1">
      <c r="A70" s="48" t="s">
        <v>54</v>
      </c>
      <c r="B70" s="65" t="s">
        <v>136</v>
      </c>
      <c r="C70" s="101" t="s">
        <v>245</v>
      </c>
      <c r="D70" s="134" t="s">
        <v>315</v>
      </c>
      <c r="E70" s="113" t="s">
        <v>253</v>
      </c>
      <c r="F70" s="113" t="s">
        <v>249</v>
      </c>
      <c r="G70" s="51" t="s">
        <v>9</v>
      </c>
      <c r="H70" s="41" t="s">
        <v>99</v>
      </c>
      <c r="I70" s="41">
        <v>0.7</v>
      </c>
      <c r="J70" s="164"/>
      <c r="K70" s="78"/>
      <c r="L70" s="71"/>
    </row>
    <row r="71" spans="1:12" ht="39.75" customHeight="1" thickBot="1">
      <c r="A71" s="29"/>
      <c r="B71" s="30" t="s">
        <v>55</v>
      </c>
      <c r="C71" s="30"/>
      <c r="D71" s="104" t="s">
        <v>262</v>
      </c>
      <c r="E71" s="33" t="s">
        <v>263</v>
      </c>
      <c r="F71" s="33" t="s">
        <v>264</v>
      </c>
      <c r="G71" s="30" t="s">
        <v>4</v>
      </c>
      <c r="H71" s="74" t="s">
        <v>5</v>
      </c>
      <c r="I71" s="30">
        <v>0.42</v>
      </c>
      <c r="J71" s="30" t="s">
        <v>6</v>
      </c>
      <c r="K71" s="27">
        <f>AVERAGE(K72)</f>
        <v>1</v>
      </c>
      <c r="L71" s="17"/>
    </row>
    <row r="72" spans="1:12" ht="109.5" customHeight="1" thickBot="1">
      <c r="A72" s="37">
        <v>21</v>
      </c>
      <c r="B72" s="52" t="s">
        <v>111</v>
      </c>
      <c r="C72" s="101" t="s">
        <v>245</v>
      </c>
      <c r="D72" s="134" t="s">
        <v>316</v>
      </c>
      <c r="E72" s="113" t="s">
        <v>408</v>
      </c>
      <c r="F72" s="113" t="s">
        <v>249</v>
      </c>
      <c r="G72" s="43" t="s">
        <v>7</v>
      </c>
      <c r="H72" s="40" t="s">
        <v>99</v>
      </c>
      <c r="I72" s="41">
        <v>0.3</v>
      </c>
      <c r="J72" s="44">
        <f>I72</f>
        <v>0.3</v>
      </c>
      <c r="K72" s="44">
        <f>+J72+J73</f>
        <v>1</v>
      </c>
      <c r="L72" s="45"/>
    </row>
    <row r="73" spans="1:12" ht="102" customHeight="1" thickBot="1">
      <c r="A73" s="48" t="s">
        <v>56</v>
      </c>
      <c r="B73" s="65" t="s">
        <v>240</v>
      </c>
      <c r="C73" s="101" t="s">
        <v>245</v>
      </c>
      <c r="D73" s="134" t="s">
        <v>317</v>
      </c>
      <c r="E73" s="109" t="s">
        <v>441</v>
      </c>
      <c r="F73" s="113" t="s">
        <v>250</v>
      </c>
      <c r="G73" s="51" t="s">
        <v>9</v>
      </c>
      <c r="H73" s="41" t="s">
        <v>99</v>
      </c>
      <c r="I73" s="41">
        <v>0.7</v>
      </c>
      <c r="J73" s="78">
        <f>AVERAGE(I73:I74)</f>
        <v>0.7</v>
      </c>
      <c r="K73" s="78"/>
      <c r="L73" s="71"/>
    </row>
    <row r="74" spans="1:12" ht="111" customHeight="1" thickBot="1">
      <c r="A74" s="48" t="s">
        <v>57</v>
      </c>
      <c r="B74" s="65" t="s">
        <v>110</v>
      </c>
      <c r="C74" s="101" t="s">
        <v>245</v>
      </c>
      <c r="D74" s="134" t="s">
        <v>318</v>
      </c>
      <c r="E74" s="113" t="s">
        <v>390</v>
      </c>
      <c r="F74" s="113" t="s">
        <v>250</v>
      </c>
      <c r="G74" s="51" t="s">
        <v>9</v>
      </c>
      <c r="H74" s="41" t="s">
        <v>99</v>
      </c>
      <c r="I74" s="41">
        <v>0.7</v>
      </c>
      <c r="J74" s="78"/>
      <c r="K74" s="78"/>
      <c r="L74" s="71"/>
    </row>
    <row r="75" spans="1:12" ht="40.5" customHeight="1" thickBot="1">
      <c r="A75" s="29"/>
      <c r="B75" s="30" t="s">
        <v>58</v>
      </c>
      <c r="C75" s="30"/>
      <c r="D75" s="104" t="s">
        <v>262</v>
      </c>
      <c r="E75" s="33" t="s">
        <v>263</v>
      </c>
      <c r="F75" s="33" t="s">
        <v>264</v>
      </c>
      <c r="G75" s="30" t="s">
        <v>4</v>
      </c>
      <c r="H75" s="74" t="s">
        <v>5</v>
      </c>
      <c r="I75" s="30">
        <v>0.42</v>
      </c>
      <c r="J75" s="30" t="s">
        <v>6</v>
      </c>
      <c r="K75" s="31">
        <f>AVERAGE(K76:K85)</f>
        <v>0.7813333333333332</v>
      </c>
      <c r="L75" s="17"/>
    </row>
    <row r="76" spans="1:12" ht="134.25" customHeight="1" thickBot="1">
      <c r="A76" s="37">
        <v>22</v>
      </c>
      <c r="B76" s="52" t="s">
        <v>137</v>
      </c>
      <c r="C76" s="101" t="s">
        <v>247</v>
      </c>
      <c r="D76" s="134" t="s">
        <v>319</v>
      </c>
      <c r="E76" s="113" t="s">
        <v>392</v>
      </c>
      <c r="F76" s="113" t="s">
        <v>250</v>
      </c>
      <c r="G76" s="43" t="s">
        <v>7</v>
      </c>
      <c r="H76" s="40" t="s">
        <v>99</v>
      </c>
      <c r="I76" s="41">
        <v>0.3</v>
      </c>
      <c r="J76" s="44">
        <f>I76</f>
        <v>0.3</v>
      </c>
      <c r="K76" s="44">
        <f>+J76+J77</f>
        <v>0.9066666666666665</v>
      </c>
      <c r="L76" s="45"/>
    </row>
    <row r="77" spans="1:12" ht="93.75" customHeight="1" thickBot="1">
      <c r="A77" s="48" t="s">
        <v>59</v>
      </c>
      <c r="B77" s="49" t="s">
        <v>138</v>
      </c>
      <c r="C77" s="101" t="s">
        <v>247</v>
      </c>
      <c r="D77" s="134" t="s">
        <v>320</v>
      </c>
      <c r="E77" s="113" t="s">
        <v>442</v>
      </c>
      <c r="F77" s="113" t="s">
        <v>250</v>
      </c>
      <c r="G77" s="51" t="s">
        <v>9</v>
      </c>
      <c r="H77" s="41" t="s">
        <v>99</v>
      </c>
      <c r="I77" s="41">
        <v>0.7</v>
      </c>
      <c r="J77" s="164">
        <f>AVERAGE(I77:I79)</f>
        <v>0.6066666666666666</v>
      </c>
      <c r="K77" s="78"/>
      <c r="L77" s="71"/>
    </row>
    <row r="78" spans="1:12" ht="89.25" customHeight="1" thickBot="1">
      <c r="A78" s="48" t="s">
        <v>60</v>
      </c>
      <c r="B78" s="60" t="s">
        <v>139</v>
      </c>
      <c r="C78" s="101" t="s">
        <v>247</v>
      </c>
      <c r="D78" s="134" t="s">
        <v>321</v>
      </c>
      <c r="E78" s="113" t="s">
        <v>409</v>
      </c>
      <c r="F78" s="113" t="s">
        <v>250</v>
      </c>
      <c r="G78" s="51" t="s">
        <v>9</v>
      </c>
      <c r="H78" s="41" t="s">
        <v>99</v>
      </c>
      <c r="I78" s="41">
        <v>0.7</v>
      </c>
      <c r="J78" s="164"/>
      <c r="K78" s="78"/>
      <c r="L78" s="71"/>
    </row>
    <row r="79" spans="1:12" ht="221.25" customHeight="1" thickBot="1">
      <c r="A79" s="48" t="s">
        <v>61</v>
      </c>
      <c r="B79" s="49" t="s">
        <v>140</v>
      </c>
      <c r="C79" s="101" t="s">
        <v>247</v>
      </c>
      <c r="D79" s="134" t="s">
        <v>322</v>
      </c>
      <c r="E79" s="113" t="s">
        <v>460</v>
      </c>
      <c r="F79" s="113" t="s">
        <v>362</v>
      </c>
      <c r="G79" s="51" t="s">
        <v>9</v>
      </c>
      <c r="H79" s="57" t="s">
        <v>100</v>
      </c>
      <c r="I79" s="41">
        <v>0.42</v>
      </c>
      <c r="J79" s="164"/>
      <c r="K79" s="78"/>
      <c r="L79" s="71"/>
    </row>
    <row r="80" spans="1:12" ht="184.5" customHeight="1" thickBot="1">
      <c r="A80" s="37">
        <v>23</v>
      </c>
      <c r="B80" s="52" t="s">
        <v>141</v>
      </c>
      <c r="C80" s="101" t="s">
        <v>245</v>
      </c>
      <c r="D80" s="134" t="s">
        <v>323</v>
      </c>
      <c r="E80" s="113" t="s">
        <v>456</v>
      </c>
      <c r="F80" s="113" t="s">
        <v>391</v>
      </c>
      <c r="G80" s="43" t="s">
        <v>7</v>
      </c>
      <c r="H80" s="80" t="s">
        <v>100</v>
      </c>
      <c r="I80" s="80">
        <v>0.18</v>
      </c>
      <c r="J80" s="44">
        <f>I80</f>
        <v>0.18</v>
      </c>
      <c r="K80" s="44">
        <f>+J80+J81</f>
        <v>0.6559999999999999</v>
      </c>
      <c r="L80" s="45"/>
    </row>
    <row r="81" spans="1:12" ht="135.75" customHeight="1" thickBot="1">
      <c r="A81" s="48" t="s">
        <v>62</v>
      </c>
      <c r="B81" s="49" t="s">
        <v>142</v>
      </c>
      <c r="C81" s="101" t="s">
        <v>245</v>
      </c>
      <c r="D81" s="134" t="s">
        <v>324</v>
      </c>
      <c r="E81" s="113" t="s">
        <v>456</v>
      </c>
      <c r="F81" s="113" t="s">
        <v>363</v>
      </c>
      <c r="G81" s="51" t="s">
        <v>9</v>
      </c>
      <c r="H81" s="57" t="s">
        <v>100</v>
      </c>
      <c r="I81" s="41">
        <v>0.42</v>
      </c>
      <c r="J81" s="164">
        <f>AVERAGE(I81:I85)</f>
        <v>0.476</v>
      </c>
      <c r="K81" s="78"/>
      <c r="L81" s="71"/>
    </row>
    <row r="82" spans="1:12" ht="150.75" customHeight="1" thickBot="1">
      <c r="A82" s="48" t="s">
        <v>63</v>
      </c>
      <c r="B82" s="49" t="s">
        <v>143</v>
      </c>
      <c r="C82" s="101" t="s">
        <v>245</v>
      </c>
      <c r="D82" s="134" t="s">
        <v>325</v>
      </c>
      <c r="E82" s="113" t="s">
        <v>456</v>
      </c>
      <c r="F82" s="113" t="s">
        <v>363</v>
      </c>
      <c r="G82" s="51" t="s">
        <v>9</v>
      </c>
      <c r="H82" s="57" t="s">
        <v>100</v>
      </c>
      <c r="I82" s="41">
        <v>0.42</v>
      </c>
      <c r="J82" s="164"/>
      <c r="K82" s="78"/>
      <c r="L82" s="71"/>
    </row>
    <row r="83" spans="1:12" ht="236.25" customHeight="1" thickBot="1">
      <c r="A83" s="48" t="s">
        <v>64</v>
      </c>
      <c r="B83" s="65" t="s">
        <v>144</v>
      </c>
      <c r="C83" s="101" t="s">
        <v>245</v>
      </c>
      <c r="D83" s="134" t="s">
        <v>326</v>
      </c>
      <c r="E83" s="113" t="s">
        <v>454</v>
      </c>
      <c r="F83" s="113" t="s">
        <v>410</v>
      </c>
      <c r="G83" s="51" t="s">
        <v>9</v>
      </c>
      <c r="H83" s="57" t="s">
        <v>100</v>
      </c>
      <c r="I83" s="41">
        <v>0.42</v>
      </c>
      <c r="J83" s="164"/>
      <c r="K83" s="78"/>
      <c r="L83" s="71"/>
    </row>
    <row r="84" spans="1:12" ht="247.5" customHeight="1" thickBot="1">
      <c r="A84" s="48" t="s">
        <v>65</v>
      </c>
      <c r="B84" s="49" t="s">
        <v>145</v>
      </c>
      <c r="C84" s="101" t="s">
        <v>245</v>
      </c>
      <c r="D84" s="134" t="s">
        <v>327</v>
      </c>
      <c r="E84" s="113" t="s">
        <v>461</v>
      </c>
      <c r="F84" s="113" t="s">
        <v>411</v>
      </c>
      <c r="G84" s="51" t="s">
        <v>9</v>
      </c>
      <c r="H84" s="57" t="s">
        <v>100</v>
      </c>
      <c r="I84" s="41">
        <v>0.42</v>
      </c>
      <c r="J84" s="164"/>
      <c r="K84" s="78"/>
      <c r="L84" s="71"/>
    </row>
    <row r="85" spans="1:12" ht="94.5" customHeight="1" thickBot="1">
      <c r="A85" s="48" t="s">
        <v>66</v>
      </c>
      <c r="B85" s="65" t="s">
        <v>146</v>
      </c>
      <c r="C85" s="101" t="s">
        <v>245</v>
      </c>
      <c r="D85" s="134" t="s">
        <v>328</v>
      </c>
      <c r="E85" s="113" t="s">
        <v>462</v>
      </c>
      <c r="F85" s="113" t="s">
        <v>250</v>
      </c>
      <c r="G85" s="51" t="s">
        <v>9</v>
      </c>
      <c r="H85" s="41" t="s">
        <v>99</v>
      </c>
      <c r="I85" s="41">
        <v>0.7</v>
      </c>
      <c r="J85" s="164"/>
      <c r="K85" s="78"/>
      <c r="L85" s="71"/>
    </row>
    <row r="86" spans="1:12" ht="44.25" customHeight="1" thickBot="1">
      <c r="A86" s="29"/>
      <c r="B86" s="82" t="s">
        <v>214</v>
      </c>
      <c r="C86" s="85"/>
      <c r="D86" s="104" t="s">
        <v>262</v>
      </c>
      <c r="E86" s="33" t="s">
        <v>263</v>
      </c>
      <c r="F86" s="33" t="s">
        <v>264</v>
      </c>
      <c r="G86" s="83" t="s">
        <v>4</v>
      </c>
      <c r="H86" s="84" t="s">
        <v>5</v>
      </c>
      <c r="I86" s="85">
        <v>0.42</v>
      </c>
      <c r="J86" s="86" t="s">
        <v>6</v>
      </c>
      <c r="K86" s="27">
        <f>AVERAGE(K87:K101)</f>
        <v>0.942</v>
      </c>
      <c r="L86" s="87"/>
    </row>
    <row r="87" spans="1:12" ht="328.5" customHeight="1" thickBot="1">
      <c r="A87" s="37">
        <v>24</v>
      </c>
      <c r="B87" s="52" t="s">
        <v>206</v>
      </c>
      <c r="C87" s="101" t="s">
        <v>245</v>
      </c>
      <c r="D87" s="134" t="s">
        <v>329</v>
      </c>
      <c r="E87" s="113" t="s">
        <v>412</v>
      </c>
      <c r="F87" s="113" t="s">
        <v>413</v>
      </c>
      <c r="G87" s="43" t="s">
        <v>7</v>
      </c>
      <c r="H87" s="40" t="s">
        <v>99</v>
      </c>
      <c r="I87" s="41">
        <v>0.3</v>
      </c>
      <c r="J87" s="44">
        <f>I87</f>
        <v>0.3</v>
      </c>
      <c r="K87" s="44">
        <f>+J87+J88</f>
        <v>1</v>
      </c>
      <c r="L87" s="45"/>
    </row>
    <row r="88" spans="1:12" ht="81" customHeight="1" thickBot="1">
      <c r="A88" s="48" t="s">
        <v>67</v>
      </c>
      <c r="B88" s="65" t="s">
        <v>147</v>
      </c>
      <c r="C88" s="101" t="s">
        <v>245</v>
      </c>
      <c r="D88" s="134" t="s">
        <v>330</v>
      </c>
      <c r="E88" s="113" t="s">
        <v>254</v>
      </c>
      <c r="F88" s="113" t="s">
        <v>250</v>
      </c>
      <c r="G88" s="51" t="s">
        <v>9</v>
      </c>
      <c r="H88" s="41" t="s">
        <v>99</v>
      </c>
      <c r="I88" s="41">
        <v>0.7</v>
      </c>
      <c r="J88" s="164">
        <f>AVERAGE(I88:I91)</f>
        <v>0.7</v>
      </c>
      <c r="K88" s="78"/>
      <c r="L88" s="71"/>
    </row>
    <row r="89" spans="1:12" ht="329.25" customHeight="1" thickBot="1">
      <c r="A89" s="48" t="s">
        <v>68</v>
      </c>
      <c r="B89" s="65" t="s">
        <v>148</v>
      </c>
      <c r="C89" s="101" t="s">
        <v>245</v>
      </c>
      <c r="D89" s="134" t="s">
        <v>331</v>
      </c>
      <c r="E89" s="109" t="s">
        <v>450</v>
      </c>
      <c r="F89" s="113" t="s">
        <v>250</v>
      </c>
      <c r="G89" s="51" t="s">
        <v>9</v>
      </c>
      <c r="H89" s="41" t="s">
        <v>99</v>
      </c>
      <c r="I89" s="41">
        <v>0.7</v>
      </c>
      <c r="J89" s="164"/>
      <c r="K89" s="78"/>
      <c r="L89" s="71"/>
    </row>
    <row r="90" spans="1:12" ht="90" customHeight="1" thickBot="1">
      <c r="A90" s="48" t="s">
        <v>69</v>
      </c>
      <c r="B90" s="49" t="s">
        <v>149</v>
      </c>
      <c r="C90" s="101" t="s">
        <v>245</v>
      </c>
      <c r="D90" s="134" t="s">
        <v>332</v>
      </c>
      <c r="E90" s="113" t="s">
        <v>364</v>
      </c>
      <c r="F90" s="113" t="s">
        <v>250</v>
      </c>
      <c r="G90" s="51" t="s">
        <v>9</v>
      </c>
      <c r="H90" s="41" t="s">
        <v>99</v>
      </c>
      <c r="I90" s="41">
        <v>0.7</v>
      </c>
      <c r="J90" s="164"/>
      <c r="K90" s="78"/>
      <c r="L90" s="71"/>
    </row>
    <row r="91" spans="1:12" ht="143.25" customHeight="1" thickBot="1">
      <c r="A91" s="48" t="s">
        <v>70</v>
      </c>
      <c r="B91" s="49" t="s">
        <v>150</v>
      </c>
      <c r="C91" s="101" t="s">
        <v>245</v>
      </c>
      <c r="D91" s="134" t="s">
        <v>333</v>
      </c>
      <c r="E91" s="113" t="s">
        <v>393</v>
      </c>
      <c r="F91" s="113" t="s">
        <v>250</v>
      </c>
      <c r="G91" s="51" t="s">
        <v>9</v>
      </c>
      <c r="H91" s="41" t="s">
        <v>99</v>
      </c>
      <c r="I91" s="41">
        <v>0.7</v>
      </c>
      <c r="J91" s="164"/>
      <c r="K91" s="78"/>
      <c r="L91" s="71"/>
    </row>
    <row r="92" spans="1:12" ht="94.5" customHeight="1" thickBot="1">
      <c r="A92" s="37">
        <v>25</v>
      </c>
      <c r="B92" s="38" t="s">
        <v>151</v>
      </c>
      <c r="C92" s="101" t="s">
        <v>245</v>
      </c>
      <c r="D92" s="134" t="s">
        <v>334</v>
      </c>
      <c r="E92" s="113" t="s">
        <v>449</v>
      </c>
      <c r="F92" s="113" t="s">
        <v>250</v>
      </c>
      <c r="G92" s="43" t="s">
        <v>7</v>
      </c>
      <c r="H92" s="40" t="s">
        <v>99</v>
      </c>
      <c r="I92" s="41">
        <v>0.3</v>
      </c>
      <c r="J92" s="44">
        <f>I92</f>
        <v>0.3</v>
      </c>
      <c r="K92" s="44">
        <f>+J92+J93</f>
        <v>1</v>
      </c>
      <c r="L92" s="45"/>
    </row>
    <row r="93" spans="1:12" ht="64.5" customHeight="1" thickBot="1">
      <c r="A93" s="48" t="s">
        <v>71</v>
      </c>
      <c r="B93" s="65" t="s">
        <v>152</v>
      </c>
      <c r="C93" s="101" t="s">
        <v>245</v>
      </c>
      <c r="D93" s="134" t="s">
        <v>335</v>
      </c>
      <c r="E93" s="113" t="s">
        <v>443</v>
      </c>
      <c r="F93" s="113" t="s">
        <v>250</v>
      </c>
      <c r="G93" s="51" t="s">
        <v>9</v>
      </c>
      <c r="H93" s="41" t="s">
        <v>99</v>
      </c>
      <c r="I93" s="41">
        <v>0.7</v>
      </c>
      <c r="J93" s="78">
        <f>I93</f>
        <v>0.7</v>
      </c>
      <c r="K93" s="78"/>
      <c r="L93" s="71"/>
    </row>
    <row r="94" spans="1:12" ht="67.5" customHeight="1" thickBot="1">
      <c r="A94" s="37">
        <v>26</v>
      </c>
      <c r="B94" s="38" t="s">
        <v>153</v>
      </c>
      <c r="C94" s="101" t="s">
        <v>245</v>
      </c>
      <c r="D94" s="134" t="s">
        <v>336</v>
      </c>
      <c r="E94" s="113" t="s">
        <v>255</v>
      </c>
      <c r="F94" s="113" t="s">
        <v>250</v>
      </c>
      <c r="G94" s="43" t="s">
        <v>7</v>
      </c>
      <c r="H94" s="40" t="s">
        <v>99</v>
      </c>
      <c r="I94" s="41">
        <v>0.3</v>
      </c>
      <c r="J94" s="44">
        <f>I94</f>
        <v>0.3</v>
      </c>
      <c r="K94" s="44">
        <f>+J94+J95</f>
        <v>1</v>
      </c>
      <c r="L94" s="45"/>
    </row>
    <row r="95" spans="1:12" ht="61.5" customHeight="1" thickBot="1">
      <c r="A95" s="48" t="s">
        <v>72</v>
      </c>
      <c r="B95" s="49" t="s">
        <v>154</v>
      </c>
      <c r="C95" s="101" t="s">
        <v>245</v>
      </c>
      <c r="D95" s="134" t="s">
        <v>336</v>
      </c>
      <c r="E95" s="113" t="s">
        <v>255</v>
      </c>
      <c r="F95" s="113" t="s">
        <v>250</v>
      </c>
      <c r="G95" s="51" t="s">
        <v>9</v>
      </c>
      <c r="H95" s="41" t="s">
        <v>99</v>
      </c>
      <c r="I95" s="41">
        <v>0.7</v>
      </c>
      <c r="J95" s="164">
        <f>AVERAGE(I95:I96)</f>
        <v>0.7</v>
      </c>
      <c r="K95" s="78"/>
      <c r="L95" s="71"/>
    </row>
    <row r="96" spans="1:12" ht="69" customHeight="1" thickBot="1">
      <c r="A96" s="48" t="s">
        <v>73</v>
      </c>
      <c r="B96" s="49" t="s">
        <v>155</v>
      </c>
      <c r="C96" s="101" t="s">
        <v>245</v>
      </c>
      <c r="D96" s="134" t="s">
        <v>336</v>
      </c>
      <c r="E96" s="113" t="s">
        <v>255</v>
      </c>
      <c r="F96" s="113" t="s">
        <v>250</v>
      </c>
      <c r="G96" s="51" t="s">
        <v>9</v>
      </c>
      <c r="H96" s="41" t="s">
        <v>99</v>
      </c>
      <c r="I96" s="41">
        <v>0.7</v>
      </c>
      <c r="J96" s="164"/>
      <c r="K96" s="78"/>
      <c r="L96" s="71"/>
    </row>
    <row r="97" spans="1:12" ht="232.5" customHeight="1" thickBot="1">
      <c r="A97" s="37">
        <v>27</v>
      </c>
      <c r="B97" s="52" t="s">
        <v>156</v>
      </c>
      <c r="C97" s="101" t="s">
        <v>245</v>
      </c>
      <c r="D97" s="134" t="s">
        <v>337</v>
      </c>
      <c r="E97" s="113" t="s">
        <v>457</v>
      </c>
      <c r="F97" s="113" t="s">
        <v>415</v>
      </c>
      <c r="G97" s="43" t="s">
        <v>7</v>
      </c>
      <c r="H97" s="80" t="s">
        <v>100</v>
      </c>
      <c r="I97" s="80">
        <v>0.18</v>
      </c>
      <c r="J97" s="44">
        <f>I97</f>
        <v>0.18</v>
      </c>
      <c r="K97" s="44">
        <f>+J97+J98</f>
        <v>0.768</v>
      </c>
      <c r="L97" s="45"/>
    </row>
    <row r="98" spans="1:12" ht="116.25" customHeight="1" thickBot="1">
      <c r="A98" s="48" t="s">
        <v>74</v>
      </c>
      <c r="B98" s="65" t="s">
        <v>157</v>
      </c>
      <c r="C98" s="101" t="s">
        <v>245</v>
      </c>
      <c r="D98" s="134" t="s">
        <v>338</v>
      </c>
      <c r="E98" s="113" t="s">
        <v>386</v>
      </c>
      <c r="F98" s="113" t="s">
        <v>415</v>
      </c>
      <c r="G98" s="51" t="s">
        <v>9</v>
      </c>
      <c r="H98" s="41" t="s">
        <v>100</v>
      </c>
      <c r="I98" s="41">
        <v>0.42</v>
      </c>
      <c r="J98" s="164">
        <f>AVERAGE(I98:I102)</f>
        <v>0.5880000000000001</v>
      </c>
      <c r="K98" s="78"/>
      <c r="L98" s="71"/>
    </row>
    <row r="99" spans="1:12" ht="96" customHeight="1" thickBot="1">
      <c r="A99" s="48" t="s">
        <v>75</v>
      </c>
      <c r="B99" s="65" t="s">
        <v>158</v>
      </c>
      <c r="C99" s="101" t="s">
        <v>245</v>
      </c>
      <c r="D99" s="134" t="s">
        <v>339</v>
      </c>
      <c r="E99" s="113" t="s">
        <v>386</v>
      </c>
      <c r="F99" s="113" t="s">
        <v>415</v>
      </c>
      <c r="G99" s="51" t="s">
        <v>9</v>
      </c>
      <c r="H99" s="41" t="s">
        <v>100</v>
      </c>
      <c r="I99" s="41">
        <v>0.42</v>
      </c>
      <c r="J99" s="164"/>
      <c r="K99" s="78"/>
      <c r="L99" s="71"/>
    </row>
    <row r="100" spans="1:12" ht="78" customHeight="1" thickBot="1">
      <c r="A100" s="48" t="s">
        <v>76</v>
      </c>
      <c r="B100" s="65" t="s">
        <v>159</v>
      </c>
      <c r="C100" s="101" t="s">
        <v>245</v>
      </c>
      <c r="D100" s="134" t="s">
        <v>340</v>
      </c>
      <c r="E100" s="113" t="s">
        <v>394</v>
      </c>
      <c r="F100" s="113" t="s">
        <v>249</v>
      </c>
      <c r="G100" s="51" t="s">
        <v>9</v>
      </c>
      <c r="H100" s="81" t="s">
        <v>99</v>
      </c>
      <c r="I100" s="41">
        <v>0.7</v>
      </c>
      <c r="J100" s="164"/>
      <c r="K100" s="78"/>
      <c r="L100" s="71"/>
    </row>
    <row r="101" spans="1:12" ht="88.5" customHeight="1" thickBot="1">
      <c r="A101" s="48" t="s">
        <v>77</v>
      </c>
      <c r="B101" s="49" t="s">
        <v>160</v>
      </c>
      <c r="C101" s="101" t="s">
        <v>245</v>
      </c>
      <c r="D101" s="134" t="s">
        <v>341</v>
      </c>
      <c r="E101" s="113" t="s">
        <v>387</v>
      </c>
      <c r="F101" s="113" t="s">
        <v>249</v>
      </c>
      <c r="G101" s="51" t="s">
        <v>9</v>
      </c>
      <c r="H101" s="81" t="s">
        <v>99</v>
      </c>
      <c r="I101" s="41">
        <v>0.7</v>
      </c>
      <c r="J101" s="164"/>
      <c r="K101" s="78"/>
      <c r="L101" s="71"/>
    </row>
    <row r="102" spans="1:12" ht="73.5" customHeight="1" thickBot="1">
      <c r="A102" s="48" t="s">
        <v>78</v>
      </c>
      <c r="B102" s="49" t="s">
        <v>161</v>
      </c>
      <c r="C102" s="101" t="s">
        <v>245</v>
      </c>
      <c r="D102" s="134" t="s">
        <v>342</v>
      </c>
      <c r="E102" s="113" t="s">
        <v>388</v>
      </c>
      <c r="F102" s="113" t="s">
        <v>258</v>
      </c>
      <c r="G102" s="51" t="s">
        <v>9</v>
      </c>
      <c r="H102" s="81" t="s">
        <v>99</v>
      </c>
      <c r="I102" s="41">
        <v>0.7</v>
      </c>
      <c r="J102" s="164"/>
      <c r="K102" s="78"/>
      <c r="L102" s="71"/>
    </row>
    <row r="103" spans="1:12" ht="38.25" customHeight="1" thickBot="1">
      <c r="A103" s="29"/>
      <c r="B103" s="85" t="s">
        <v>213</v>
      </c>
      <c r="C103" s="82"/>
      <c r="D103" s="104" t="s">
        <v>262</v>
      </c>
      <c r="E103" s="33" t="s">
        <v>263</v>
      </c>
      <c r="F103" s="33" t="s">
        <v>264</v>
      </c>
      <c r="G103" s="83" t="s">
        <v>4</v>
      </c>
      <c r="H103" s="86" t="s">
        <v>5</v>
      </c>
      <c r="I103" s="86">
        <v>0.42</v>
      </c>
      <c r="J103" s="86" t="s">
        <v>6</v>
      </c>
      <c r="K103" s="88">
        <f>AVERAGE(K104:K106)</f>
        <v>1</v>
      </c>
      <c r="L103" s="17"/>
    </row>
    <row r="104" spans="1:12" ht="137.25" customHeight="1" thickBot="1">
      <c r="A104" s="37">
        <v>28</v>
      </c>
      <c r="B104" s="52" t="s">
        <v>162</v>
      </c>
      <c r="C104" s="101" t="s">
        <v>248</v>
      </c>
      <c r="D104" s="134" t="s">
        <v>349</v>
      </c>
      <c r="E104" s="113" t="s">
        <v>459</v>
      </c>
      <c r="F104" s="113" t="s">
        <v>250</v>
      </c>
      <c r="G104" s="39" t="s">
        <v>7</v>
      </c>
      <c r="H104" s="40" t="s">
        <v>99</v>
      </c>
      <c r="I104" s="41">
        <v>0.3</v>
      </c>
      <c r="J104" s="42">
        <f>I104</f>
        <v>0.3</v>
      </c>
      <c r="K104" s="42">
        <f>+J104+J105</f>
        <v>1</v>
      </c>
      <c r="L104" s="45"/>
    </row>
    <row r="105" spans="1:12" ht="87.75" customHeight="1" thickBot="1">
      <c r="A105" s="48" t="s">
        <v>79</v>
      </c>
      <c r="B105" s="65" t="s">
        <v>163</v>
      </c>
      <c r="C105" s="101" t="s">
        <v>248</v>
      </c>
      <c r="D105" s="134" t="s">
        <v>350</v>
      </c>
      <c r="E105" s="113" t="s">
        <v>365</v>
      </c>
      <c r="F105" s="113" t="s">
        <v>250</v>
      </c>
      <c r="G105" s="50" t="s">
        <v>9</v>
      </c>
      <c r="H105" s="41" t="s">
        <v>99</v>
      </c>
      <c r="I105" s="41">
        <v>0.7</v>
      </c>
      <c r="J105" s="165">
        <f>AVERAGE(I105:I106)</f>
        <v>0.7</v>
      </c>
      <c r="K105" s="77"/>
      <c r="L105" s="71"/>
    </row>
    <row r="106" spans="1:12" ht="84" customHeight="1" thickBot="1">
      <c r="A106" s="48" t="s">
        <v>80</v>
      </c>
      <c r="B106" s="65" t="s">
        <v>164</v>
      </c>
      <c r="C106" s="101" t="s">
        <v>248</v>
      </c>
      <c r="D106" s="134" t="s">
        <v>351</v>
      </c>
      <c r="E106" s="113" t="s">
        <v>366</v>
      </c>
      <c r="F106" s="113" t="s">
        <v>250</v>
      </c>
      <c r="G106" s="50" t="s">
        <v>9</v>
      </c>
      <c r="H106" s="41" t="s">
        <v>99</v>
      </c>
      <c r="I106" s="41">
        <v>0.7</v>
      </c>
      <c r="J106" s="165"/>
      <c r="K106" s="77"/>
      <c r="L106" s="71"/>
    </row>
    <row r="107" spans="1:12" ht="37.5" customHeight="1" thickBot="1">
      <c r="A107" s="29"/>
      <c r="B107" s="85" t="s">
        <v>81</v>
      </c>
      <c r="C107" s="89"/>
      <c r="D107" s="135"/>
      <c r="E107" s="33" t="s">
        <v>263</v>
      </c>
      <c r="F107" s="33" t="s">
        <v>264</v>
      </c>
      <c r="G107" s="83" t="s">
        <v>4</v>
      </c>
      <c r="H107" s="85" t="s">
        <v>5</v>
      </c>
      <c r="I107" s="85">
        <v>0.42</v>
      </c>
      <c r="J107" s="86" t="s">
        <v>6</v>
      </c>
      <c r="K107" s="88">
        <f>AVERAGE(K108:K119)</f>
        <v>1</v>
      </c>
      <c r="L107" s="17"/>
    </row>
    <row r="108" spans="1:12" ht="80.25" customHeight="1" thickBot="1">
      <c r="A108" s="37">
        <v>29</v>
      </c>
      <c r="B108" s="38" t="s">
        <v>165</v>
      </c>
      <c r="C108" s="101" t="s">
        <v>245</v>
      </c>
      <c r="D108" s="132" t="s">
        <v>343</v>
      </c>
      <c r="E108" s="113" t="s">
        <v>444</v>
      </c>
      <c r="F108" s="113" t="s">
        <v>469</v>
      </c>
      <c r="G108" s="39" t="s">
        <v>7</v>
      </c>
      <c r="H108" s="40" t="s">
        <v>99</v>
      </c>
      <c r="I108" s="41">
        <v>0.3</v>
      </c>
      <c r="J108" s="77">
        <f>I108</f>
        <v>0.3</v>
      </c>
      <c r="K108" s="42">
        <f>+J108+J109</f>
        <v>1</v>
      </c>
      <c r="L108" s="45"/>
    </row>
    <row r="109" spans="1:12" ht="39.75" customHeight="1" thickBot="1">
      <c r="A109" s="48" t="s">
        <v>82</v>
      </c>
      <c r="B109" s="49" t="s">
        <v>166</v>
      </c>
      <c r="C109" s="101" t="s">
        <v>245</v>
      </c>
      <c r="D109" s="132" t="s">
        <v>344</v>
      </c>
      <c r="E109" s="113" t="s">
        <v>367</v>
      </c>
      <c r="F109" s="113" t="s">
        <v>249</v>
      </c>
      <c r="G109" s="51" t="s">
        <v>9</v>
      </c>
      <c r="H109" s="41" t="s">
        <v>99</v>
      </c>
      <c r="I109" s="41">
        <v>0.7</v>
      </c>
      <c r="J109" s="77">
        <f>I109</f>
        <v>0.7</v>
      </c>
      <c r="K109" s="77"/>
      <c r="L109" s="71"/>
    </row>
    <row r="110" spans="1:12" ht="84.75" customHeight="1" thickBot="1">
      <c r="A110" s="37">
        <v>30</v>
      </c>
      <c r="B110" s="52" t="s">
        <v>167</v>
      </c>
      <c r="C110" s="101" t="s">
        <v>245</v>
      </c>
      <c r="D110" s="132" t="s">
        <v>345</v>
      </c>
      <c r="E110" s="113" t="s">
        <v>445</v>
      </c>
      <c r="F110" s="113" t="s">
        <v>249</v>
      </c>
      <c r="G110" s="39" t="s">
        <v>7</v>
      </c>
      <c r="H110" s="40" t="s">
        <v>99</v>
      </c>
      <c r="I110" s="41">
        <v>0.3</v>
      </c>
      <c r="J110" s="77">
        <f>I110</f>
        <v>0.3</v>
      </c>
      <c r="K110" s="42">
        <f>+J110+J111</f>
        <v>1</v>
      </c>
      <c r="L110" s="45"/>
    </row>
    <row r="111" spans="1:12" ht="61.5" customHeight="1" thickBot="1">
      <c r="A111" s="48" t="s">
        <v>83</v>
      </c>
      <c r="B111" s="49" t="s">
        <v>168</v>
      </c>
      <c r="C111" s="101" t="s">
        <v>245</v>
      </c>
      <c r="D111" s="132" t="s">
        <v>346</v>
      </c>
      <c r="E111" s="113" t="s">
        <v>446</v>
      </c>
      <c r="F111" s="113" t="s">
        <v>250</v>
      </c>
      <c r="G111" s="51" t="s">
        <v>9</v>
      </c>
      <c r="H111" s="41" t="s">
        <v>99</v>
      </c>
      <c r="I111" s="41">
        <v>0.7</v>
      </c>
      <c r="J111" s="165">
        <f>AVERAGE(I111:I114)</f>
        <v>0.7</v>
      </c>
      <c r="K111" s="77"/>
      <c r="L111" s="71"/>
    </row>
    <row r="112" spans="1:12" ht="69.75" customHeight="1" thickBot="1">
      <c r="A112" s="48" t="s">
        <v>84</v>
      </c>
      <c r="B112" s="49" t="s">
        <v>169</v>
      </c>
      <c r="C112" s="101" t="s">
        <v>245</v>
      </c>
      <c r="D112" s="132" t="s">
        <v>347</v>
      </c>
      <c r="E112" s="113" t="s">
        <v>447</v>
      </c>
      <c r="F112" s="113" t="s">
        <v>250</v>
      </c>
      <c r="G112" s="51" t="s">
        <v>9</v>
      </c>
      <c r="H112" s="41" t="s">
        <v>99</v>
      </c>
      <c r="I112" s="41">
        <v>0.7</v>
      </c>
      <c r="J112" s="165"/>
      <c r="K112" s="77"/>
      <c r="L112" s="71"/>
    </row>
    <row r="113" spans="1:12" ht="62.25" customHeight="1" thickBot="1">
      <c r="A113" s="48" t="s">
        <v>85</v>
      </c>
      <c r="B113" s="90" t="s">
        <v>170</v>
      </c>
      <c r="C113" s="101" t="s">
        <v>245</v>
      </c>
      <c r="D113" s="132" t="s">
        <v>348</v>
      </c>
      <c r="E113" s="113" t="s">
        <v>256</v>
      </c>
      <c r="F113" s="113" t="s">
        <v>249</v>
      </c>
      <c r="G113" s="51" t="s">
        <v>9</v>
      </c>
      <c r="H113" s="41" t="s">
        <v>99</v>
      </c>
      <c r="I113" s="41">
        <v>0.7</v>
      </c>
      <c r="J113" s="165"/>
      <c r="K113" s="77"/>
      <c r="L113" s="71"/>
    </row>
    <row r="114" spans="1:12" ht="75" customHeight="1" thickBot="1">
      <c r="A114" s="48" t="s">
        <v>86</v>
      </c>
      <c r="B114" s="90" t="s">
        <v>171</v>
      </c>
      <c r="C114" s="101" t="s">
        <v>245</v>
      </c>
      <c r="D114" s="132" t="s">
        <v>348</v>
      </c>
      <c r="E114" s="113" t="s">
        <v>447</v>
      </c>
      <c r="F114" s="113" t="s">
        <v>250</v>
      </c>
      <c r="G114" s="51" t="s">
        <v>9</v>
      </c>
      <c r="H114" s="41" t="s">
        <v>99</v>
      </c>
      <c r="I114" s="41">
        <v>0.7</v>
      </c>
      <c r="J114" s="165"/>
      <c r="K114" s="77"/>
      <c r="L114" s="71"/>
    </row>
    <row r="115" spans="1:12" ht="103.5" customHeight="1" thickBot="1">
      <c r="A115" s="37">
        <v>31</v>
      </c>
      <c r="B115" s="56" t="s">
        <v>172</v>
      </c>
      <c r="C115" s="102" t="s">
        <v>246</v>
      </c>
      <c r="D115" s="132" t="s">
        <v>352</v>
      </c>
      <c r="E115" s="113" t="s">
        <v>448</v>
      </c>
      <c r="F115" s="113" t="s">
        <v>249</v>
      </c>
      <c r="G115" s="39" t="s">
        <v>7</v>
      </c>
      <c r="H115" s="40" t="s">
        <v>99</v>
      </c>
      <c r="I115" s="41">
        <v>0.3</v>
      </c>
      <c r="J115" s="77">
        <f>I115</f>
        <v>0.3</v>
      </c>
      <c r="K115" s="42">
        <f>+J115+J116</f>
        <v>1</v>
      </c>
      <c r="L115" s="45"/>
    </row>
    <row r="116" spans="1:12" ht="79.5" customHeight="1" thickBot="1">
      <c r="A116" s="48" t="s">
        <v>87</v>
      </c>
      <c r="B116" s="79" t="s">
        <v>173</v>
      </c>
      <c r="C116" s="102" t="s">
        <v>246</v>
      </c>
      <c r="D116" s="132" t="s">
        <v>353</v>
      </c>
      <c r="E116" s="113" t="s">
        <v>257</v>
      </c>
      <c r="F116" s="113" t="s">
        <v>249</v>
      </c>
      <c r="G116" s="51" t="s">
        <v>9</v>
      </c>
      <c r="H116" s="41" t="s">
        <v>99</v>
      </c>
      <c r="I116" s="41">
        <v>0.7</v>
      </c>
      <c r="J116" s="77">
        <f>I116</f>
        <v>0.7</v>
      </c>
      <c r="K116" s="77"/>
      <c r="L116" s="71"/>
    </row>
    <row r="117" spans="1:12" ht="108" customHeight="1" thickBot="1">
      <c r="A117" s="37">
        <v>32</v>
      </c>
      <c r="B117" s="56" t="s">
        <v>174</v>
      </c>
      <c r="C117" s="102" t="s">
        <v>246</v>
      </c>
      <c r="D117" s="132" t="s">
        <v>354</v>
      </c>
      <c r="E117" s="113" t="s">
        <v>458</v>
      </c>
      <c r="F117" s="113" t="s">
        <v>249</v>
      </c>
      <c r="G117" s="43" t="s">
        <v>7</v>
      </c>
      <c r="H117" s="40" t="s">
        <v>99</v>
      </c>
      <c r="I117" s="41">
        <v>0.3</v>
      </c>
      <c r="J117" s="78">
        <f>I117</f>
        <v>0.3</v>
      </c>
      <c r="K117" s="44">
        <f>+J117+J118</f>
        <v>1</v>
      </c>
      <c r="L117" s="45"/>
    </row>
    <row r="118" spans="1:12" ht="96.75" customHeight="1" thickBot="1">
      <c r="A118" s="48" t="s">
        <v>88</v>
      </c>
      <c r="B118" s="60" t="s">
        <v>175</v>
      </c>
      <c r="C118" s="102" t="s">
        <v>246</v>
      </c>
      <c r="D118" s="133" t="s">
        <v>355</v>
      </c>
      <c r="E118" s="113" t="s">
        <v>414</v>
      </c>
      <c r="F118" s="113" t="s">
        <v>249</v>
      </c>
      <c r="G118" s="51" t="s">
        <v>9</v>
      </c>
      <c r="H118" s="41" t="s">
        <v>99</v>
      </c>
      <c r="I118" s="41">
        <v>0.7</v>
      </c>
      <c r="J118" s="164">
        <f>AVERAGE(I118:I119)</f>
        <v>0.7</v>
      </c>
      <c r="K118" s="78"/>
      <c r="L118" s="71"/>
    </row>
    <row r="119" spans="1:12" ht="78.75" customHeight="1" thickBot="1">
      <c r="A119" s="48" t="s">
        <v>89</v>
      </c>
      <c r="B119" s="79" t="s">
        <v>176</v>
      </c>
      <c r="C119" s="102" t="s">
        <v>246</v>
      </c>
      <c r="D119" s="133" t="s">
        <v>356</v>
      </c>
      <c r="E119" s="113" t="s">
        <v>368</v>
      </c>
      <c r="F119" s="113" t="s">
        <v>249</v>
      </c>
      <c r="G119" s="51" t="s">
        <v>9</v>
      </c>
      <c r="H119" s="41" t="s">
        <v>99</v>
      </c>
      <c r="I119" s="41">
        <v>0.7</v>
      </c>
      <c r="J119" s="164"/>
      <c r="K119" s="78"/>
      <c r="L119" s="71"/>
    </row>
    <row r="120" spans="1:12" ht="36.75" thickBot="1">
      <c r="A120" s="29"/>
      <c r="B120" s="89"/>
      <c r="C120" s="89"/>
      <c r="D120" s="107"/>
      <c r="E120" s="93"/>
      <c r="F120" s="93"/>
      <c r="G120" s="91"/>
      <c r="H120" s="85" t="s">
        <v>6</v>
      </c>
      <c r="I120" s="85"/>
      <c r="J120" s="92"/>
      <c r="K120" s="88">
        <f>K3*5</f>
        <v>4.840729166666666</v>
      </c>
      <c r="L120" s="17"/>
    </row>
    <row r="121" spans="5:12" ht="17.25" customHeight="1">
      <c r="E121" s="23"/>
      <c r="F121" s="23"/>
      <c r="G121" s="23"/>
      <c r="H121" s="23"/>
      <c r="I121" s="23"/>
      <c r="J121" s="23"/>
      <c r="K121" s="23"/>
      <c r="L121" s="96"/>
    </row>
    <row r="122" spans="1:12" ht="18.75" thickBot="1">
      <c r="A122" s="23"/>
      <c r="B122" s="23"/>
      <c r="E122" s="23"/>
      <c r="F122" s="23"/>
      <c r="G122" s="23"/>
      <c r="H122" s="23"/>
      <c r="I122" s="23"/>
      <c r="J122" s="23"/>
      <c r="K122" s="23"/>
      <c r="L122" s="96"/>
    </row>
    <row r="123" spans="1:12" ht="18" customHeight="1" thickBot="1">
      <c r="A123" s="23"/>
      <c r="B123" s="23"/>
      <c r="D123" s="23"/>
      <c r="E123" s="23"/>
      <c r="F123" s="123" t="s">
        <v>90</v>
      </c>
      <c r="G123" s="124">
        <v>5</v>
      </c>
      <c r="H123" s="23"/>
      <c r="I123" s="23"/>
      <c r="J123" s="23"/>
      <c r="K123" s="23"/>
      <c r="L123" s="96"/>
    </row>
    <row r="124" spans="1:7" ht="18" customHeight="1" thickBot="1">
      <c r="A124" s="23"/>
      <c r="B124" s="23"/>
      <c r="D124" s="23"/>
      <c r="E124" s="23"/>
      <c r="F124" s="125" t="s">
        <v>91</v>
      </c>
      <c r="G124" s="126">
        <v>32</v>
      </c>
    </row>
    <row r="125" spans="1:7" ht="18" customHeight="1" thickBot="1">
      <c r="A125" s="23"/>
      <c r="B125" s="23"/>
      <c r="D125" s="23"/>
      <c r="E125" s="23"/>
      <c r="F125" s="125" t="s">
        <v>260</v>
      </c>
      <c r="G125" s="126">
        <f>34+8+4+15+3+10+16+3+12</f>
        <v>105</v>
      </c>
    </row>
    <row r="126" spans="1:7" ht="18" customHeight="1" thickBot="1">
      <c r="A126" s="23"/>
      <c r="B126" s="23"/>
      <c r="D126" s="23"/>
      <c r="E126" s="23"/>
      <c r="F126" s="125" t="s">
        <v>92</v>
      </c>
      <c r="G126" s="127">
        <f>+K3</f>
        <v>0.9681458333333333</v>
      </c>
    </row>
    <row r="127" spans="1:7" ht="19.5" customHeight="1" thickBot="1">
      <c r="A127" s="23"/>
      <c r="B127" s="23"/>
      <c r="D127" s="23"/>
      <c r="E127" s="23"/>
      <c r="F127" s="125" t="s">
        <v>93</v>
      </c>
      <c r="G127" s="128">
        <f>+K120</f>
        <v>4.840729166666666</v>
      </c>
    </row>
    <row r="128" spans="1:7" ht="24" customHeight="1" thickBot="1">
      <c r="A128" s="23"/>
      <c r="B128" s="23"/>
      <c r="D128" s="23"/>
      <c r="E128" s="23"/>
      <c r="F128" s="129" t="s">
        <v>94</v>
      </c>
      <c r="G128" s="128" t="s">
        <v>107</v>
      </c>
    </row>
    <row r="132" ht="18">
      <c r="B132" s="23"/>
    </row>
    <row r="133" ht="15" customHeight="1">
      <c r="B133" s="23"/>
    </row>
    <row r="134" ht="15" customHeight="1">
      <c r="B134" s="23"/>
    </row>
    <row r="135" ht="15" customHeight="1">
      <c r="B135" s="23"/>
    </row>
    <row r="136" ht="15" customHeight="1">
      <c r="B136" s="23"/>
    </row>
    <row r="137" ht="15" customHeight="1">
      <c r="B137" s="23"/>
    </row>
    <row r="138" ht="15" customHeight="1">
      <c r="B138" s="23"/>
    </row>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sheetProtection/>
  <autoFilter ref="A4:Q121"/>
  <mergeCells count="35">
    <mergeCell ref="M3:N3"/>
    <mergeCell ref="O3:O7"/>
    <mergeCell ref="P3:Q3"/>
    <mergeCell ref="A1:A2"/>
    <mergeCell ref="C1:C2"/>
    <mergeCell ref="E1:E2"/>
    <mergeCell ref="G1:G2"/>
    <mergeCell ref="H1:H2"/>
    <mergeCell ref="J1:J2"/>
    <mergeCell ref="J6:J9"/>
    <mergeCell ref="J11:J12"/>
    <mergeCell ref="J14:J16"/>
    <mergeCell ref="J18:J19"/>
    <mergeCell ref="J21:J22"/>
    <mergeCell ref="J24:J25"/>
    <mergeCell ref="J27:J28"/>
    <mergeCell ref="J30:J31"/>
    <mergeCell ref="J81:J85"/>
    <mergeCell ref="J88:J91"/>
    <mergeCell ref="J33:J34"/>
    <mergeCell ref="J36:J38"/>
    <mergeCell ref="J43:J44"/>
    <mergeCell ref="J46:J47"/>
    <mergeCell ref="J57:J58"/>
    <mergeCell ref="J60:J61"/>
    <mergeCell ref="D1:D2"/>
    <mergeCell ref="J95:J96"/>
    <mergeCell ref="J98:J102"/>
    <mergeCell ref="J105:J106"/>
    <mergeCell ref="J111:J114"/>
    <mergeCell ref="J118:J119"/>
    <mergeCell ref="J63:J64"/>
    <mergeCell ref="J66:J67"/>
    <mergeCell ref="J69:J70"/>
    <mergeCell ref="J77:J79"/>
  </mergeCells>
  <dataValidations count="1">
    <dataValidation type="list" allowBlank="1" showInputMessage="1" showErrorMessage="1" sqref="H72:H74 H87:H102 H108:H119 H5:H38 H42:H49 H104:H106 H51:H54 H76:H85 H56:H70">
      <formula1>$M$5:$M$7</formula1>
    </dataValidation>
  </dataValidations>
  <printOptions/>
  <pageMargins left="0.31496062992125984" right="0.31496062992125984" top="0.7480314960629921" bottom="0.35433070866141736" header="0.31496062992125984" footer="0.31496062992125984"/>
  <pageSetup fitToHeight="0" fitToWidth="1" horizontalDpi="600" verticalDpi="600" orientation="landscape" scale="58" r:id="rId3"/>
  <headerFooter>
    <oddHeader>&amp;C&amp;"Arial,Negrita"&amp;14ANEXO 1: INFORME CONTROL INTERNO CONTABLE DICIEMBRE 2019</oddHeader>
  </headerFooter>
  <rowBreaks count="10" manualBreakCount="10">
    <brk id="18" max="40" man="1"/>
    <brk id="19" max="32" man="1"/>
    <brk id="28" max="32" man="1"/>
    <brk id="36" max="32" man="1"/>
    <brk id="49" max="32" man="1"/>
    <brk id="59" max="32" man="1"/>
    <brk id="70" max="32" man="1"/>
    <brk id="80" max="32" man="1"/>
    <brk id="104" max="32" man="1"/>
    <brk id="112" max="32" man="1"/>
  </rowBreaks>
  <customProperties>
    <customPr name="EpmWorksheetKeyString_GUID" r:id="rId4"/>
  </customPropertie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arojas</dc:creator>
  <cp:keywords/>
  <dc:description/>
  <cp:lastModifiedBy>María Janneth Romero Martínez</cp:lastModifiedBy>
  <cp:lastPrinted>2021-02-27T03:53:59Z</cp:lastPrinted>
  <dcterms:created xsi:type="dcterms:W3CDTF">2017-02-27T19:55:00Z</dcterms:created>
  <dcterms:modified xsi:type="dcterms:W3CDTF">2024-02-28T13:40:55Z</dcterms:modified>
  <cp:category/>
  <cp:version/>
  <cp:contentType/>
  <cp:contentStatus/>
</cp:coreProperties>
</file>